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480" windowHeight="91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84" i="2"/>
  <c r="G183"/>
  <c r="G182"/>
  <c r="G181"/>
  <c r="G180"/>
  <c r="G179"/>
  <c r="G178"/>
  <c r="G177"/>
  <c r="G176"/>
  <c r="G175"/>
  <c r="G174"/>
  <c r="F166"/>
  <c r="F165"/>
  <c r="F164"/>
  <c r="F163"/>
  <c r="F162"/>
  <c r="F161"/>
  <c r="F160"/>
  <c r="F159"/>
  <c r="F158"/>
  <c r="F157"/>
  <c r="F156"/>
  <c r="E166"/>
  <c r="E165"/>
  <c r="E164"/>
  <c r="E163"/>
  <c r="E162"/>
  <c r="E161"/>
  <c r="E160"/>
  <c r="E159"/>
  <c r="E158"/>
  <c r="E157"/>
  <c r="E156"/>
  <c r="D166"/>
  <c r="D165"/>
  <c r="D164"/>
  <c r="D163"/>
  <c r="D162"/>
  <c r="D161"/>
  <c r="D160"/>
  <c r="D159"/>
  <c r="D158"/>
  <c r="D157"/>
  <c r="D156"/>
  <c r="C166"/>
  <c r="C165"/>
  <c r="C164"/>
  <c r="C163"/>
  <c r="C162"/>
  <c r="C161"/>
  <c r="C160"/>
  <c r="C159"/>
  <c r="C158"/>
  <c r="C157"/>
  <c r="C156"/>
  <c r="B166"/>
  <c r="B165"/>
  <c r="B164"/>
  <c r="B163"/>
  <c r="B162"/>
  <c r="B161"/>
  <c r="B160"/>
  <c r="B159"/>
  <c r="B158"/>
  <c r="B157"/>
  <c r="B156"/>
  <c r="P153"/>
  <c r="M153"/>
  <c r="J153"/>
  <c r="G153"/>
  <c r="D153"/>
  <c r="P152"/>
  <c r="M152"/>
  <c r="J152"/>
  <c r="G152"/>
  <c r="D152"/>
  <c r="P151"/>
  <c r="M151"/>
  <c r="J151"/>
  <c r="G151"/>
  <c r="D151"/>
  <c r="P150"/>
  <c r="M150"/>
  <c r="J150"/>
  <c r="G150"/>
  <c r="D150"/>
  <c r="P149"/>
  <c r="M149"/>
  <c r="J149"/>
  <c r="G149"/>
  <c r="D149"/>
  <c r="P148"/>
  <c r="M148"/>
  <c r="J148"/>
  <c r="G148"/>
  <c r="D148"/>
  <c r="P147"/>
  <c r="M147"/>
  <c r="J147"/>
  <c r="G147"/>
  <c r="D147"/>
  <c r="P146"/>
  <c r="M146"/>
  <c r="J146"/>
  <c r="G146"/>
  <c r="D146"/>
  <c r="P145"/>
  <c r="M145"/>
  <c r="J145"/>
  <c r="G145"/>
  <c r="D145"/>
  <c r="P144"/>
  <c r="M144"/>
  <c r="J144"/>
  <c r="G144"/>
  <c r="D144"/>
  <c r="P143"/>
  <c r="M143"/>
  <c r="J143"/>
  <c r="G143"/>
  <c r="D143"/>
  <c r="G136"/>
  <c r="G135"/>
  <c r="G134"/>
  <c r="G133"/>
  <c r="G132"/>
  <c r="G131"/>
  <c r="G130"/>
  <c r="G129"/>
  <c r="G128"/>
  <c r="G127"/>
  <c r="G126"/>
  <c r="G13"/>
  <c r="G12"/>
  <c r="G11"/>
  <c r="G10"/>
  <c r="G9"/>
  <c r="G8"/>
  <c r="G7"/>
  <c r="G6"/>
  <c r="G5"/>
  <c r="G4"/>
  <c r="G3"/>
  <c r="D1578" i="1"/>
  <c r="C1578"/>
  <c r="B1578"/>
  <c r="D1577"/>
  <c r="C1577"/>
  <c r="B1577"/>
  <c r="G1577"/>
  <c r="G1578" s="1"/>
  <c r="F1577"/>
  <c r="F1578" s="1"/>
  <c r="E1577"/>
  <c r="E1578" s="1"/>
  <c r="G1543"/>
  <c r="G1544" s="1"/>
  <c r="F1543"/>
  <c r="F1544" s="1"/>
  <c r="E1543"/>
  <c r="E1544" s="1"/>
  <c r="D1543"/>
  <c r="D1544" s="1"/>
  <c r="C1543"/>
  <c r="C1544" s="1"/>
  <c r="B1543"/>
  <c r="B1544" s="1"/>
  <c r="D1509"/>
  <c r="D1510" s="1"/>
  <c r="C1509"/>
  <c r="C1510" s="1"/>
  <c r="B1509"/>
  <c r="B1510" s="1"/>
  <c r="F1473"/>
  <c r="E1473"/>
  <c r="E1474" s="1"/>
  <c r="D1473"/>
  <c r="D1474" s="1"/>
  <c r="C1473"/>
  <c r="C1474" s="1"/>
  <c r="B1473"/>
  <c r="G1431"/>
  <c r="G1430"/>
  <c r="G1456" s="1"/>
  <c r="G1429"/>
  <c r="G1455" s="1"/>
  <c r="G1428"/>
  <c r="G1454" s="1"/>
  <c r="G1427"/>
  <c r="G1453" s="1"/>
  <c r="G1426"/>
  <c r="G1452" s="1"/>
  <c r="G1425"/>
  <c r="G1451" s="1"/>
  <c r="G1424"/>
  <c r="G1450" s="1"/>
  <c r="G1423"/>
  <c r="G1449" s="1"/>
  <c r="G1422"/>
  <c r="G1448" s="1"/>
  <c r="G1421"/>
  <c r="G1447" s="1"/>
  <c r="E1409"/>
  <c r="E1410" s="1"/>
  <c r="D1409"/>
  <c r="D1410" s="1"/>
  <c r="C1409"/>
  <c r="C1410" s="1"/>
  <c r="B1409"/>
  <c r="B1410" s="1"/>
  <c r="F1377"/>
  <c r="F1376"/>
  <c r="F1397" s="1"/>
  <c r="F1375"/>
  <c r="E1396" s="1"/>
  <c r="F1374"/>
  <c r="F1395" s="1"/>
  <c r="F1373"/>
  <c r="E1394" s="1"/>
  <c r="F1372"/>
  <c r="F1393" s="1"/>
  <c r="F1371"/>
  <c r="E1392" s="1"/>
  <c r="F1370"/>
  <c r="F1391" s="1"/>
  <c r="F1369"/>
  <c r="E1390" s="1"/>
  <c r="F1368"/>
  <c r="F1389" s="1"/>
  <c r="F1367"/>
  <c r="E1388" s="1"/>
  <c r="F1352"/>
  <c r="F1353" s="1"/>
  <c r="E1352"/>
  <c r="E1353" s="1"/>
  <c r="D1352"/>
  <c r="D1353" s="1"/>
  <c r="C1352"/>
  <c r="C1353" s="1"/>
  <c r="B1352"/>
  <c r="B1353" s="1"/>
  <c r="G1312"/>
  <c r="G1311"/>
  <c r="G1310"/>
  <c r="F1335" s="1"/>
  <c r="G1309"/>
  <c r="F1334" s="1"/>
  <c r="G1308"/>
  <c r="F1333" s="1"/>
  <c r="G1307"/>
  <c r="F1332" s="1"/>
  <c r="G1306"/>
  <c r="F1331" s="1"/>
  <c r="G1305"/>
  <c r="F1330" s="1"/>
  <c r="G1304"/>
  <c r="F1329" s="1"/>
  <c r="G1303"/>
  <c r="F1328" s="1"/>
  <c r="G1302"/>
  <c r="F1327" s="1"/>
  <c r="L1253"/>
  <c r="K1253"/>
  <c r="J1253"/>
  <c r="I1253"/>
  <c r="H1253"/>
  <c r="F1253"/>
  <c r="E1253"/>
  <c r="D1253"/>
  <c r="C1253"/>
  <c r="B1253"/>
  <c r="L1252"/>
  <c r="K1252"/>
  <c r="J1252"/>
  <c r="I1252"/>
  <c r="H1252"/>
  <c r="F1252"/>
  <c r="R1252" s="1"/>
  <c r="E1252"/>
  <c r="D1252"/>
  <c r="C1252"/>
  <c r="B1252"/>
  <c r="N1252" s="1"/>
  <c r="L1251"/>
  <c r="K1251"/>
  <c r="J1251"/>
  <c r="I1251"/>
  <c r="H1251"/>
  <c r="F1251"/>
  <c r="E1251"/>
  <c r="D1251"/>
  <c r="P1251" s="1"/>
  <c r="C1251"/>
  <c r="B1251"/>
  <c r="L1250"/>
  <c r="K1250"/>
  <c r="J1250"/>
  <c r="I1250"/>
  <c r="H1250"/>
  <c r="F1250"/>
  <c r="R1250" s="1"/>
  <c r="E1250"/>
  <c r="D1250"/>
  <c r="C1250"/>
  <c r="B1250"/>
  <c r="N1250" s="1"/>
  <c r="L1249"/>
  <c r="K1249"/>
  <c r="J1249"/>
  <c r="I1249"/>
  <c r="H1249"/>
  <c r="F1249"/>
  <c r="E1249"/>
  <c r="D1249"/>
  <c r="C1249"/>
  <c r="B1249"/>
  <c r="L1248"/>
  <c r="K1248"/>
  <c r="J1248"/>
  <c r="I1248"/>
  <c r="H1248"/>
  <c r="F1248"/>
  <c r="E1248"/>
  <c r="D1248"/>
  <c r="C1248"/>
  <c r="B1248"/>
  <c r="L1247"/>
  <c r="K1247"/>
  <c r="J1247"/>
  <c r="I1247"/>
  <c r="H1247"/>
  <c r="F1247"/>
  <c r="E1247"/>
  <c r="D1247"/>
  <c r="C1247"/>
  <c r="B1247"/>
  <c r="L1246"/>
  <c r="K1246"/>
  <c r="J1246"/>
  <c r="I1246"/>
  <c r="H1246"/>
  <c r="F1246"/>
  <c r="E1246"/>
  <c r="D1246"/>
  <c r="C1246"/>
  <c r="B1246"/>
  <c r="L1245"/>
  <c r="K1245"/>
  <c r="J1245"/>
  <c r="I1245"/>
  <c r="H1245"/>
  <c r="F1245"/>
  <c r="E1245"/>
  <c r="D1245"/>
  <c r="C1245"/>
  <c r="B1245"/>
  <c r="L1244"/>
  <c r="K1244"/>
  <c r="J1244"/>
  <c r="I1244"/>
  <c r="H1244"/>
  <c r="F1244"/>
  <c r="E1244"/>
  <c r="D1244"/>
  <c r="C1244"/>
  <c r="B1244"/>
  <c r="L1243"/>
  <c r="K1243"/>
  <c r="J1243"/>
  <c r="I1243"/>
  <c r="H1243"/>
  <c r="F1243"/>
  <c r="E1243"/>
  <c r="D1243"/>
  <c r="C1243"/>
  <c r="B1243"/>
  <c r="O1230"/>
  <c r="O1231" s="1"/>
  <c r="N1230"/>
  <c r="N1231" s="1"/>
  <c r="L1230"/>
  <c r="L1231" s="1"/>
  <c r="K1230"/>
  <c r="K1231" s="1"/>
  <c r="I1230"/>
  <c r="I1231" s="1"/>
  <c r="H1230"/>
  <c r="H1231" s="1"/>
  <c r="F1230"/>
  <c r="F1231" s="1"/>
  <c r="E1230"/>
  <c r="E1231" s="1"/>
  <c r="C1230"/>
  <c r="C1231" s="1"/>
  <c r="B1230"/>
  <c r="B1231" s="1"/>
  <c r="R1194"/>
  <c r="Q1194"/>
  <c r="P1194"/>
  <c r="M1194"/>
  <c r="J1194"/>
  <c r="G1194"/>
  <c r="D1194"/>
  <c r="C1217" s="1"/>
  <c r="R1193"/>
  <c r="Q1193"/>
  <c r="P1193"/>
  <c r="M1193"/>
  <c r="L1216" s="1"/>
  <c r="J1193"/>
  <c r="I1216" s="1"/>
  <c r="G1193"/>
  <c r="F1216" s="1"/>
  <c r="D1193"/>
  <c r="R1192"/>
  <c r="Q1192"/>
  <c r="P1192"/>
  <c r="P1215" s="1"/>
  <c r="M1192"/>
  <c r="L1215" s="1"/>
  <c r="J1192"/>
  <c r="J1215" s="1"/>
  <c r="G1192"/>
  <c r="F1215" s="1"/>
  <c r="D1192"/>
  <c r="D1215" s="1"/>
  <c r="R1191"/>
  <c r="Q1191"/>
  <c r="P1191"/>
  <c r="P1214" s="1"/>
  <c r="M1191"/>
  <c r="L1214" s="1"/>
  <c r="J1191"/>
  <c r="J1214" s="1"/>
  <c r="G1191"/>
  <c r="F1214" s="1"/>
  <c r="D1191"/>
  <c r="D1214" s="1"/>
  <c r="R1190"/>
  <c r="Q1190"/>
  <c r="P1190"/>
  <c r="P1213" s="1"/>
  <c r="M1190"/>
  <c r="L1213" s="1"/>
  <c r="J1190"/>
  <c r="J1213" s="1"/>
  <c r="G1190"/>
  <c r="F1213" s="1"/>
  <c r="D1190"/>
  <c r="D1213" s="1"/>
  <c r="R1189"/>
  <c r="Q1189"/>
  <c r="P1189"/>
  <c r="P1212" s="1"/>
  <c r="M1189"/>
  <c r="L1212" s="1"/>
  <c r="J1189"/>
  <c r="J1212" s="1"/>
  <c r="G1189"/>
  <c r="F1212" s="1"/>
  <c r="D1189"/>
  <c r="D1212" s="1"/>
  <c r="R1188"/>
  <c r="Q1188"/>
  <c r="P1188"/>
  <c r="P1211" s="1"/>
  <c r="M1188"/>
  <c r="L1211" s="1"/>
  <c r="J1188"/>
  <c r="J1211" s="1"/>
  <c r="G1188"/>
  <c r="F1211" s="1"/>
  <c r="D1188"/>
  <c r="D1211" s="1"/>
  <c r="R1187"/>
  <c r="Q1187"/>
  <c r="P1187"/>
  <c r="P1210" s="1"/>
  <c r="M1187"/>
  <c r="L1210" s="1"/>
  <c r="J1187"/>
  <c r="J1210" s="1"/>
  <c r="G1187"/>
  <c r="F1210" s="1"/>
  <c r="D1187"/>
  <c r="D1210" s="1"/>
  <c r="R1186"/>
  <c r="Q1186"/>
  <c r="P1186"/>
  <c r="P1209" s="1"/>
  <c r="M1186"/>
  <c r="L1209" s="1"/>
  <c r="J1186"/>
  <c r="J1209" s="1"/>
  <c r="G1186"/>
  <c r="F1209" s="1"/>
  <c r="D1186"/>
  <c r="D1209" s="1"/>
  <c r="R1185"/>
  <c r="Q1185"/>
  <c r="P1185"/>
  <c r="P1208" s="1"/>
  <c r="M1185"/>
  <c r="L1208" s="1"/>
  <c r="J1185"/>
  <c r="J1208" s="1"/>
  <c r="G1185"/>
  <c r="F1208" s="1"/>
  <c r="D1185"/>
  <c r="D1208" s="1"/>
  <c r="R1184"/>
  <c r="Q1184"/>
  <c r="P1184"/>
  <c r="P1207" s="1"/>
  <c r="M1184"/>
  <c r="L1207" s="1"/>
  <c r="J1184"/>
  <c r="J1207" s="1"/>
  <c r="G1184"/>
  <c r="F1207" s="1"/>
  <c r="D1184"/>
  <c r="D1207" s="1"/>
  <c r="F1132"/>
  <c r="E1132"/>
  <c r="C1132"/>
  <c r="B1132"/>
  <c r="F1131"/>
  <c r="E1131"/>
  <c r="C1131"/>
  <c r="I1131" s="1"/>
  <c r="B1131"/>
  <c r="F1130"/>
  <c r="E1130"/>
  <c r="C1130"/>
  <c r="B1130"/>
  <c r="F1129"/>
  <c r="E1129"/>
  <c r="C1129"/>
  <c r="B1129"/>
  <c r="F1128"/>
  <c r="E1128"/>
  <c r="C1128"/>
  <c r="B1128"/>
  <c r="H1128" s="1"/>
  <c r="F1127"/>
  <c r="E1127"/>
  <c r="C1127"/>
  <c r="I1127" s="1"/>
  <c r="B1127"/>
  <c r="F1126"/>
  <c r="E1126"/>
  <c r="C1126"/>
  <c r="B1126"/>
  <c r="H1126" s="1"/>
  <c r="F1125"/>
  <c r="E1125"/>
  <c r="C1125"/>
  <c r="I1125" s="1"/>
  <c r="B1125"/>
  <c r="F1124"/>
  <c r="E1124"/>
  <c r="C1124"/>
  <c r="B1124"/>
  <c r="H1124" s="1"/>
  <c r="F1123"/>
  <c r="E1123"/>
  <c r="C1123"/>
  <c r="I1123" s="1"/>
  <c r="B1123"/>
  <c r="F1122"/>
  <c r="E1122"/>
  <c r="C1122"/>
  <c r="B1122"/>
  <c r="H1122" s="1"/>
  <c r="F1108"/>
  <c r="F1109" s="1"/>
  <c r="E1108"/>
  <c r="E1109" s="1"/>
  <c r="C1108"/>
  <c r="C1109" s="1"/>
  <c r="B1108"/>
  <c r="B1109" s="1"/>
  <c r="I1070"/>
  <c r="H1070"/>
  <c r="G1070"/>
  <c r="G1094" s="1"/>
  <c r="D1070"/>
  <c r="I1069"/>
  <c r="H1069"/>
  <c r="G1069"/>
  <c r="F1093" s="1"/>
  <c r="D1069"/>
  <c r="D1093" s="1"/>
  <c r="I1068"/>
  <c r="H1068"/>
  <c r="G1068"/>
  <c r="G1092" s="1"/>
  <c r="D1068"/>
  <c r="C1092" s="1"/>
  <c r="I1067"/>
  <c r="H1067"/>
  <c r="G1067"/>
  <c r="F1091" s="1"/>
  <c r="D1067"/>
  <c r="D1091" s="1"/>
  <c r="I1066"/>
  <c r="H1066"/>
  <c r="G1066"/>
  <c r="G1090" s="1"/>
  <c r="D1066"/>
  <c r="C1090" s="1"/>
  <c r="I1065"/>
  <c r="H1065"/>
  <c r="G1065"/>
  <c r="F1089" s="1"/>
  <c r="D1065"/>
  <c r="D1089" s="1"/>
  <c r="I1064"/>
  <c r="H1064"/>
  <c r="G1064"/>
  <c r="G1088" s="1"/>
  <c r="D1064"/>
  <c r="C1088" s="1"/>
  <c r="I1063"/>
  <c r="H1063"/>
  <c r="G1063"/>
  <c r="F1087" s="1"/>
  <c r="D1063"/>
  <c r="D1087" s="1"/>
  <c r="I1062"/>
  <c r="H1062"/>
  <c r="G1062"/>
  <c r="G1086" s="1"/>
  <c r="D1062"/>
  <c r="C1086" s="1"/>
  <c r="I1061"/>
  <c r="H1061"/>
  <c r="G1061"/>
  <c r="F1085" s="1"/>
  <c r="D1061"/>
  <c r="D1085" s="1"/>
  <c r="I1060"/>
  <c r="H1060"/>
  <c r="G1060"/>
  <c r="G1084" s="1"/>
  <c r="D1060"/>
  <c r="C1084" s="1"/>
  <c r="G1048"/>
  <c r="G1049" s="1"/>
  <c r="F1048"/>
  <c r="F1049" s="1"/>
  <c r="E1048"/>
  <c r="E1049" s="1"/>
  <c r="D1048"/>
  <c r="D1049" s="1"/>
  <c r="C1048"/>
  <c r="C1049" s="1"/>
  <c r="B1048"/>
  <c r="B1049" s="1"/>
  <c r="G1015"/>
  <c r="G1016" s="1"/>
  <c r="F1015"/>
  <c r="F1016" s="1"/>
  <c r="E1015"/>
  <c r="E1016" s="1"/>
  <c r="D1015"/>
  <c r="D1016" s="1"/>
  <c r="C1015"/>
  <c r="C1016" s="1"/>
  <c r="B1015"/>
  <c r="B1016" s="1"/>
  <c r="D981"/>
  <c r="D982" s="1"/>
  <c r="C981"/>
  <c r="C982" s="1"/>
  <c r="B981"/>
  <c r="B982" s="1"/>
  <c r="F945"/>
  <c r="E945"/>
  <c r="E946" s="1"/>
  <c r="D945"/>
  <c r="D946" s="1"/>
  <c r="C945"/>
  <c r="C946" s="1"/>
  <c r="B945"/>
  <c r="B946" s="1"/>
  <c r="G903"/>
  <c r="F929" s="1"/>
  <c r="G902"/>
  <c r="F928" s="1"/>
  <c r="G901"/>
  <c r="F927" s="1"/>
  <c r="G900"/>
  <c r="F926" s="1"/>
  <c r="G899"/>
  <c r="F925" s="1"/>
  <c r="G898"/>
  <c r="F924" s="1"/>
  <c r="G897"/>
  <c r="F923" s="1"/>
  <c r="G896"/>
  <c r="F922" s="1"/>
  <c r="G895"/>
  <c r="F921" s="1"/>
  <c r="G894"/>
  <c r="F920" s="1"/>
  <c r="G893"/>
  <c r="F919" s="1"/>
  <c r="E881"/>
  <c r="E882" s="1"/>
  <c r="D881"/>
  <c r="D882" s="1"/>
  <c r="C881"/>
  <c r="C882" s="1"/>
  <c r="B881"/>
  <c r="B882" s="1"/>
  <c r="F849"/>
  <c r="F870" s="1"/>
  <c r="F848"/>
  <c r="E869" s="1"/>
  <c r="F847"/>
  <c r="F868" s="1"/>
  <c r="F846"/>
  <c r="E867" s="1"/>
  <c r="F845"/>
  <c r="F866" s="1"/>
  <c r="F844"/>
  <c r="E865" s="1"/>
  <c r="F843"/>
  <c r="F864" s="1"/>
  <c r="F842"/>
  <c r="E863" s="1"/>
  <c r="F841"/>
  <c r="F862" s="1"/>
  <c r="F840"/>
  <c r="E861" s="1"/>
  <c r="F839"/>
  <c r="F860" s="1"/>
  <c r="F824"/>
  <c r="F825" s="1"/>
  <c r="E824"/>
  <c r="E825" s="1"/>
  <c r="D824"/>
  <c r="D825" s="1"/>
  <c r="C824"/>
  <c r="C825" s="1"/>
  <c r="B824"/>
  <c r="B825" s="1"/>
  <c r="G784"/>
  <c r="G783"/>
  <c r="E808" s="1"/>
  <c r="G782"/>
  <c r="E807" s="1"/>
  <c r="G781"/>
  <c r="E806" s="1"/>
  <c r="G780"/>
  <c r="E805" s="1"/>
  <c r="G779"/>
  <c r="E804" s="1"/>
  <c r="G778"/>
  <c r="E803" s="1"/>
  <c r="G777"/>
  <c r="E802" s="1"/>
  <c r="G776"/>
  <c r="E801" s="1"/>
  <c r="G775"/>
  <c r="E800" s="1"/>
  <c r="G774"/>
  <c r="E799" s="1"/>
  <c r="L725"/>
  <c r="K725"/>
  <c r="J725"/>
  <c r="I725"/>
  <c r="H725"/>
  <c r="F725"/>
  <c r="E725"/>
  <c r="D725"/>
  <c r="C725"/>
  <c r="B725"/>
  <c r="L724"/>
  <c r="K724"/>
  <c r="J724"/>
  <c r="I724"/>
  <c r="H724"/>
  <c r="F724"/>
  <c r="E724"/>
  <c r="D724"/>
  <c r="C724"/>
  <c r="B724"/>
  <c r="L723"/>
  <c r="K723"/>
  <c r="J723"/>
  <c r="I723"/>
  <c r="H723"/>
  <c r="F723"/>
  <c r="E723"/>
  <c r="D723"/>
  <c r="C723"/>
  <c r="B723"/>
  <c r="L722"/>
  <c r="K722"/>
  <c r="J722"/>
  <c r="I722"/>
  <c r="H722"/>
  <c r="F722"/>
  <c r="E722"/>
  <c r="D722"/>
  <c r="C722"/>
  <c r="B722"/>
  <c r="L721"/>
  <c r="K721"/>
  <c r="J721"/>
  <c r="I721"/>
  <c r="H721"/>
  <c r="F721"/>
  <c r="E721"/>
  <c r="D721"/>
  <c r="C721"/>
  <c r="B721"/>
  <c r="L720"/>
  <c r="K720"/>
  <c r="J720"/>
  <c r="I720"/>
  <c r="H720"/>
  <c r="F720"/>
  <c r="E720"/>
  <c r="D720"/>
  <c r="C720"/>
  <c r="B720"/>
  <c r="L719"/>
  <c r="K719"/>
  <c r="J719"/>
  <c r="I719"/>
  <c r="H719"/>
  <c r="F719"/>
  <c r="E719"/>
  <c r="D719"/>
  <c r="C719"/>
  <c r="B719"/>
  <c r="L718"/>
  <c r="K718"/>
  <c r="J718"/>
  <c r="I718"/>
  <c r="H718"/>
  <c r="F718"/>
  <c r="E718"/>
  <c r="D718"/>
  <c r="C718"/>
  <c r="B718"/>
  <c r="L717"/>
  <c r="K717"/>
  <c r="J717"/>
  <c r="I717"/>
  <c r="H717"/>
  <c r="F717"/>
  <c r="E717"/>
  <c r="D717"/>
  <c r="C717"/>
  <c r="B717"/>
  <c r="L716"/>
  <c r="K716"/>
  <c r="J716"/>
  <c r="I716"/>
  <c r="H716"/>
  <c r="F716"/>
  <c r="E716"/>
  <c r="D716"/>
  <c r="C716"/>
  <c r="B716"/>
  <c r="L715"/>
  <c r="K715"/>
  <c r="J715"/>
  <c r="I715"/>
  <c r="H715"/>
  <c r="F715"/>
  <c r="E715"/>
  <c r="D715"/>
  <c r="C715"/>
  <c r="B715"/>
  <c r="O702"/>
  <c r="O703" s="1"/>
  <c r="N702"/>
  <c r="N703" s="1"/>
  <c r="L702"/>
  <c r="L703" s="1"/>
  <c r="K702"/>
  <c r="K703" s="1"/>
  <c r="I702"/>
  <c r="I703" s="1"/>
  <c r="H702"/>
  <c r="H703" s="1"/>
  <c r="F702"/>
  <c r="F703" s="1"/>
  <c r="E702"/>
  <c r="E703" s="1"/>
  <c r="C702"/>
  <c r="C703" s="1"/>
  <c r="B702"/>
  <c r="B703" s="1"/>
  <c r="R666"/>
  <c r="Q666"/>
  <c r="P666"/>
  <c r="M666"/>
  <c r="L689" s="1"/>
  <c r="J666"/>
  <c r="G666"/>
  <c r="F689" s="1"/>
  <c r="D666"/>
  <c r="R665"/>
  <c r="Q665"/>
  <c r="P665"/>
  <c r="P688" s="1"/>
  <c r="M665"/>
  <c r="L688" s="1"/>
  <c r="J665"/>
  <c r="J688" s="1"/>
  <c r="G665"/>
  <c r="F688" s="1"/>
  <c r="D665"/>
  <c r="D688" s="1"/>
  <c r="R664"/>
  <c r="Q664"/>
  <c r="P664"/>
  <c r="P687" s="1"/>
  <c r="M664"/>
  <c r="L687" s="1"/>
  <c r="J664"/>
  <c r="J687" s="1"/>
  <c r="G664"/>
  <c r="F687" s="1"/>
  <c r="D664"/>
  <c r="D687" s="1"/>
  <c r="R663"/>
  <c r="Q663"/>
  <c r="P663"/>
  <c r="P686" s="1"/>
  <c r="M663"/>
  <c r="L686" s="1"/>
  <c r="J663"/>
  <c r="J686" s="1"/>
  <c r="G663"/>
  <c r="F686" s="1"/>
  <c r="D663"/>
  <c r="D686" s="1"/>
  <c r="R662"/>
  <c r="Q662"/>
  <c r="P662"/>
  <c r="P685" s="1"/>
  <c r="M662"/>
  <c r="L685" s="1"/>
  <c r="J662"/>
  <c r="J685" s="1"/>
  <c r="G662"/>
  <c r="F685" s="1"/>
  <c r="D662"/>
  <c r="D685" s="1"/>
  <c r="R661"/>
  <c r="Q661"/>
  <c r="P661"/>
  <c r="P684" s="1"/>
  <c r="M661"/>
  <c r="L684" s="1"/>
  <c r="J661"/>
  <c r="J684" s="1"/>
  <c r="G661"/>
  <c r="F684" s="1"/>
  <c r="D661"/>
  <c r="D684" s="1"/>
  <c r="R660"/>
  <c r="Q660"/>
  <c r="P660"/>
  <c r="P683" s="1"/>
  <c r="M660"/>
  <c r="L683" s="1"/>
  <c r="J660"/>
  <c r="J683" s="1"/>
  <c r="G660"/>
  <c r="F683" s="1"/>
  <c r="D660"/>
  <c r="D683" s="1"/>
  <c r="R659"/>
  <c r="Q659"/>
  <c r="P659"/>
  <c r="P682" s="1"/>
  <c r="M659"/>
  <c r="L682" s="1"/>
  <c r="J659"/>
  <c r="J682" s="1"/>
  <c r="G659"/>
  <c r="F682" s="1"/>
  <c r="D659"/>
  <c r="D682" s="1"/>
  <c r="R658"/>
  <c r="Q658"/>
  <c r="P658"/>
  <c r="P681" s="1"/>
  <c r="M658"/>
  <c r="L681" s="1"/>
  <c r="J658"/>
  <c r="J681" s="1"/>
  <c r="G658"/>
  <c r="F681" s="1"/>
  <c r="D658"/>
  <c r="D681" s="1"/>
  <c r="R657"/>
  <c r="Q657"/>
  <c r="P657"/>
  <c r="P680" s="1"/>
  <c r="M657"/>
  <c r="L680" s="1"/>
  <c r="J657"/>
  <c r="J680" s="1"/>
  <c r="G657"/>
  <c r="F680" s="1"/>
  <c r="D657"/>
  <c r="D680" s="1"/>
  <c r="R656"/>
  <c r="Q656"/>
  <c r="P656"/>
  <c r="P679" s="1"/>
  <c r="M656"/>
  <c r="L679" s="1"/>
  <c r="J656"/>
  <c r="J679" s="1"/>
  <c r="G656"/>
  <c r="F679" s="1"/>
  <c r="D656"/>
  <c r="D679" s="1"/>
  <c r="F604"/>
  <c r="E604"/>
  <c r="C604"/>
  <c r="B604"/>
  <c r="F603"/>
  <c r="E603"/>
  <c r="C603"/>
  <c r="I603" s="1"/>
  <c r="B603"/>
  <c r="F602"/>
  <c r="E602"/>
  <c r="C602"/>
  <c r="B602"/>
  <c r="H602" s="1"/>
  <c r="F601"/>
  <c r="E601"/>
  <c r="C601"/>
  <c r="I601" s="1"/>
  <c r="B601"/>
  <c r="F600"/>
  <c r="E600"/>
  <c r="C600"/>
  <c r="B600"/>
  <c r="H600" s="1"/>
  <c r="F599"/>
  <c r="E599"/>
  <c r="C599"/>
  <c r="I599" s="1"/>
  <c r="B599"/>
  <c r="F598"/>
  <c r="E598"/>
  <c r="C598"/>
  <c r="B598"/>
  <c r="H598" s="1"/>
  <c r="F597"/>
  <c r="E597"/>
  <c r="C597"/>
  <c r="I597" s="1"/>
  <c r="B597"/>
  <c r="F596"/>
  <c r="E596"/>
  <c r="C596"/>
  <c r="B596"/>
  <c r="H596" s="1"/>
  <c r="F595"/>
  <c r="E595"/>
  <c r="C595"/>
  <c r="I595" s="1"/>
  <c r="B595"/>
  <c r="F594"/>
  <c r="E594"/>
  <c r="C594"/>
  <c r="B594"/>
  <c r="H594" s="1"/>
  <c r="F580"/>
  <c r="F581" s="1"/>
  <c r="E580"/>
  <c r="E581" s="1"/>
  <c r="C580"/>
  <c r="C581" s="1"/>
  <c r="B580"/>
  <c r="B581" s="1"/>
  <c r="I542"/>
  <c r="H542"/>
  <c r="G542"/>
  <c r="D542"/>
  <c r="I541"/>
  <c r="H541"/>
  <c r="G541"/>
  <c r="D541"/>
  <c r="I540"/>
  <c r="H540"/>
  <c r="G540"/>
  <c r="G564" s="1"/>
  <c r="D540"/>
  <c r="C564" s="1"/>
  <c r="I539"/>
  <c r="H539"/>
  <c r="G539"/>
  <c r="F563" s="1"/>
  <c r="D539"/>
  <c r="D563" s="1"/>
  <c r="I538"/>
  <c r="H538"/>
  <c r="G538"/>
  <c r="G562" s="1"/>
  <c r="D538"/>
  <c r="C562" s="1"/>
  <c r="I537"/>
  <c r="H537"/>
  <c r="G537"/>
  <c r="F561" s="1"/>
  <c r="D537"/>
  <c r="D561" s="1"/>
  <c r="I536"/>
  <c r="H536"/>
  <c r="G536"/>
  <c r="G560" s="1"/>
  <c r="D536"/>
  <c r="C560" s="1"/>
  <c r="I535"/>
  <c r="H535"/>
  <c r="G535"/>
  <c r="F559" s="1"/>
  <c r="D535"/>
  <c r="D559" s="1"/>
  <c r="I534"/>
  <c r="H534"/>
  <c r="G534"/>
  <c r="G558" s="1"/>
  <c r="D534"/>
  <c r="C558" s="1"/>
  <c r="I533"/>
  <c r="H533"/>
  <c r="G533"/>
  <c r="F557" s="1"/>
  <c r="D533"/>
  <c r="D557" s="1"/>
  <c r="I532"/>
  <c r="H532"/>
  <c r="G532"/>
  <c r="G556" s="1"/>
  <c r="D532"/>
  <c r="C556" s="1"/>
  <c r="G520"/>
  <c r="G521" s="1"/>
  <c r="F520"/>
  <c r="F521" s="1"/>
  <c r="E520"/>
  <c r="E521" s="1"/>
  <c r="D520"/>
  <c r="D521" s="1"/>
  <c r="C520"/>
  <c r="C521" s="1"/>
  <c r="B520"/>
  <c r="B521" s="1"/>
  <c r="G487"/>
  <c r="G488" s="1"/>
  <c r="F487"/>
  <c r="F488" s="1"/>
  <c r="E487"/>
  <c r="E488" s="1"/>
  <c r="D487"/>
  <c r="D488" s="1"/>
  <c r="C487"/>
  <c r="C488" s="1"/>
  <c r="B487"/>
  <c r="B488" s="1"/>
  <c r="D453"/>
  <c r="D454" s="1"/>
  <c r="C453"/>
  <c r="C454" s="1"/>
  <c r="B453"/>
  <c r="B454" s="1"/>
  <c r="F417"/>
  <c r="E417"/>
  <c r="E418" s="1"/>
  <c r="D417"/>
  <c r="D418" s="1"/>
  <c r="C417"/>
  <c r="C418" s="1"/>
  <c r="B417"/>
  <c r="B418" s="1"/>
  <c r="G375"/>
  <c r="F401" s="1"/>
  <c r="G374"/>
  <c r="F400" s="1"/>
  <c r="G373"/>
  <c r="F399" s="1"/>
  <c r="G372"/>
  <c r="F398" s="1"/>
  <c r="G371"/>
  <c r="F397" s="1"/>
  <c r="G370"/>
  <c r="F396" s="1"/>
  <c r="G369"/>
  <c r="F395" s="1"/>
  <c r="G368"/>
  <c r="F394" s="1"/>
  <c r="G367"/>
  <c r="F393" s="1"/>
  <c r="G366"/>
  <c r="F392" s="1"/>
  <c r="G365"/>
  <c r="F391" s="1"/>
  <c r="E353"/>
  <c r="E354" s="1"/>
  <c r="D353"/>
  <c r="D354" s="1"/>
  <c r="C353"/>
  <c r="C354" s="1"/>
  <c r="B353"/>
  <c r="B354" s="1"/>
  <c r="F321"/>
  <c r="F342" s="1"/>
  <c r="F320"/>
  <c r="E341" s="1"/>
  <c r="F319"/>
  <c r="F340" s="1"/>
  <c r="F318"/>
  <c r="E339" s="1"/>
  <c r="F317"/>
  <c r="F338" s="1"/>
  <c r="F316"/>
  <c r="E337" s="1"/>
  <c r="F315"/>
  <c r="F336" s="1"/>
  <c r="F314"/>
  <c r="E335" s="1"/>
  <c r="F313"/>
  <c r="F334" s="1"/>
  <c r="F312"/>
  <c r="E333" s="1"/>
  <c r="F311"/>
  <c r="F332" s="1"/>
  <c r="F297"/>
  <c r="F298" s="1"/>
  <c r="E297"/>
  <c r="E298" s="1"/>
  <c r="D297"/>
  <c r="D298" s="1"/>
  <c r="C297"/>
  <c r="C298" s="1"/>
  <c r="B297"/>
  <c r="B298" s="1"/>
  <c r="G257"/>
  <c r="G256"/>
  <c r="E281" s="1"/>
  <c r="G255"/>
  <c r="E280" s="1"/>
  <c r="G254"/>
  <c r="E279" s="1"/>
  <c r="G253"/>
  <c r="E278" s="1"/>
  <c r="G252"/>
  <c r="E277" s="1"/>
  <c r="G251"/>
  <c r="E276" s="1"/>
  <c r="G250"/>
  <c r="E275" s="1"/>
  <c r="G249"/>
  <c r="E274" s="1"/>
  <c r="G248"/>
  <c r="E273" s="1"/>
  <c r="G247"/>
  <c r="E272" s="1"/>
  <c r="L198"/>
  <c r="K198"/>
  <c r="J198"/>
  <c r="I198"/>
  <c r="H198"/>
  <c r="F198"/>
  <c r="E198"/>
  <c r="D198"/>
  <c r="C198"/>
  <c r="B198"/>
  <c r="L197"/>
  <c r="K197"/>
  <c r="J197"/>
  <c r="I197"/>
  <c r="H197"/>
  <c r="F197"/>
  <c r="E197"/>
  <c r="D197"/>
  <c r="C197"/>
  <c r="B197"/>
  <c r="L196"/>
  <c r="K196"/>
  <c r="J196"/>
  <c r="I196"/>
  <c r="H196"/>
  <c r="F196"/>
  <c r="E196"/>
  <c r="D196"/>
  <c r="C196"/>
  <c r="B196"/>
  <c r="L195"/>
  <c r="K195"/>
  <c r="J195"/>
  <c r="I195"/>
  <c r="H195"/>
  <c r="F195"/>
  <c r="E195"/>
  <c r="D195"/>
  <c r="C195"/>
  <c r="B195"/>
  <c r="L194"/>
  <c r="K194"/>
  <c r="J194"/>
  <c r="I194"/>
  <c r="H194"/>
  <c r="F194"/>
  <c r="E194"/>
  <c r="D194"/>
  <c r="C194"/>
  <c r="B194"/>
  <c r="L193"/>
  <c r="K193"/>
  <c r="J193"/>
  <c r="I193"/>
  <c r="H193"/>
  <c r="F193"/>
  <c r="E193"/>
  <c r="D193"/>
  <c r="C193"/>
  <c r="B193"/>
  <c r="L192"/>
  <c r="K192"/>
  <c r="J192"/>
  <c r="I192"/>
  <c r="H192"/>
  <c r="F192"/>
  <c r="E192"/>
  <c r="D192"/>
  <c r="C192"/>
  <c r="B192"/>
  <c r="L191"/>
  <c r="K191"/>
  <c r="J191"/>
  <c r="I191"/>
  <c r="H191"/>
  <c r="F191"/>
  <c r="E191"/>
  <c r="D191"/>
  <c r="C191"/>
  <c r="B191"/>
  <c r="L190"/>
  <c r="K190"/>
  <c r="J190"/>
  <c r="I190"/>
  <c r="H190"/>
  <c r="F190"/>
  <c r="E190"/>
  <c r="D190"/>
  <c r="C190"/>
  <c r="B190"/>
  <c r="L189"/>
  <c r="K189"/>
  <c r="J189"/>
  <c r="I189"/>
  <c r="H189"/>
  <c r="F189"/>
  <c r="E189"/>
  <c r="D189"/>
  <c r="C189"/>
  <c r="B189"/>
  <c r="L188"/>
  <c r="K188"/>
  <c r="J188"/>
  <c r="I188"/>
  <c r="H188"/>
  <c r="F188"/>
  <c r="E188"/>
  <c r="D188"/>
  <c r="C188"/>
  <c r="B188"/>
  <c r="O175"/>
  <c r="O176" s="1"/>
  <c r="N175"/>
  <c r="N176" s="1"/>
  <c r="L175"/>
  <c r="L176" s="1"/>
  <c r="K175"/>
  <c r="K176" s="1"/>
  <c r="I175"/>
  <c r="I176" s="1"/>
  <c r="H175"/>
  <c r="H176" s="1"/>
  <c r="F175"/>
  <c r="F176" s="1"/>
  <c r="E175"/>
  <c r="E176" s="1"/>
  <c r="C175"/>
  <c r="C176" s="1"/>
  <c r="B175"/>
  <c r="B176" s="1"/>
  <c r="R139"/>
  <c r="Q139"/>
  <c r="P139"/>
  <c r="M139"/>
  <c r="L162" s="1"/>
  <c r="J139"/>
  <c r="G139"/>
  <c r="F162" s="1"/>
  <c r="D139"/>
  <c r="R138"/>
  <c r="Q138"/>
  <c r="P138"/>
  <c r="P161" s="1"/>
  <c r="M138"/>
  <c r="L161" s="1"/>
  <c r="J138"/>
  <c r="J161" s="1"/>
  <c r="G138"/>
  <c r="F161" s="1"/>
  <c r="D138"/>
  <c r="D161" s="1"/>
  <c r="R137"/>
  <c r="Q137"/>
  <c r="P137"/>
  <c r="P160" s="1"/>
  <c r="M137"/>
  <c r="L160" s="1"/>
  <c r="J137"/>
  <c r="J160" s="1"/>
  <c r="G137"/>
  <c r="F160" s="1"/>
  <c r="D137"/>
  <c r="D160" s="1"/>
  <c r="R136"/>
  <c r="Q136"/>
  <c r="P136"/>
  <c r="P159" s="1"/>
  <c r="M136"/>
  <c r="L159" s="1"/>
  <c r="J136"/>
  <c r="J159" s="1"/>
  <c r="G136"/>
  <c r="F159" s="1"/>
  <c r="D136"/>
  <c r="D159" s="1"/>
  <c r="R135"/>
  <c r="Q135"/>
  <c r="P135"/>
  <c r="P158" s="1"/>
  <c r="M135"/>
  <c r="L158" s="1"/>
  <c r="J135"/>
  <c r="J158" s="1"/>
  <c r="G135"/>
  <c r="F158" s="1"/>
  <c r="D135"/>
  <c r="D158" s="1"/>
  <c r="R134"/>
  <c r="Q134"/>
  <c r="P134"/>
  <c r="P157" s="1"/>
  <c r="M134"/>
  <c r="L157" s="1"/>
  <c r="J134"/>
  <c r="J157" s="1"/>
  <c r="G134"/>
  <c r="F157" s="1"/>
  <c r="D134"/>
  <c r="D157" s="1"/>
  <c r="R133"/>
  <c r="Q133"/>
  <c r="P133"/>
  <c r="P156" s="1"/>
  <c r="M133"/>
  <c r="L156" s="1"/>
  <c r="J133"/>
  <c r="J156" s="1"/>
  <c r="G133"/>
  <c r="F156" s="1"/>
  <c r="D133"/>
  <c r="D156" s="1"/>
  <c r="R132"/>
  <c r="Q132"/>
  <c r="P132"/>
  <c r="P155" s="1"/>
  <c r="M132"/>
  <c r="L155" s="1"/>
  <c r="J132"/>
  <c r="J155" s="1"/>
  <c r="G132"/>
  <c r="F155" s="1"/>
  <c r="D132"/>
  <c r="D155" s="1"/>
  <c r="R131"/>
  <c r="Q131"/>
  <c r="P131"/>
  <c r="P154" s="1"/>
  <c r="M131"/>
  <c r="L154" s="1"/>
  <c r="J131"/>
  <c r="J154" s="1"/>
  <c r="G131"/>
  <c r="F154" s="1"/>
  <c r="D131"/>
  <c r="D154" s="1"/>
  <c r="R130"/>
  <c r="Q130"/>
  <c r="P130"/>
  <c r="P153" s="1"/>
  <c r="M130"/>
  <c r="L153" s="1"/>
  <c r="J130"/>
  <c r="J153" s="1"/>
  <c r="G130"/>
  <c r="F153" s="1"/>
  <c r="D130"/>
  <c r="D153" s="1"/>
  <c r="R129"/>
  <c r="Q129"/>
  <c r="P129"/>
  <c r="P152" s="1"/>
  <c r="M129"/>
  <c r="L152" s="1"/>
  <c r="J129"/>
  <c r="J152" s="1"/>
  <c r="G129"/>
  <c r="F152" s="1"/>
  <c r="D129"/>
  <c r="D152" s="1"/>
  <c r="F77"/>
  <c r="E77"/>
  <c r="C77"/>
  <c r="B77"/>
  <c r="F76"/>
  <c r="E76"/>
  <c r="C76"/>
  <c r="I76" s="1"/>
  <c r="B76"/>
  <c r="F75"/>
  <c r="E75"/>
  <c r="C75"/>
  <c r="B75"/>
  <c r="H75" s="1"/>
  <c r="F74"/>
  <c r="E74"/>
  <c r="C74"/>
  <c r="I74" s="1"/>
  <c r="B74"/>
  <c r="F73"/>
  <c r="E73"/>
  <c r="C73"/>
  <c r="B73"/>
  <c r="H73" s="1"/>
  <c r="F72"/>
  <c r="E72"/>
  <c r="C72"/>
  <c r="I72" s="1"/>
  <c r="B72"/>
  <c r="F71"/>
  <c r="E71"/>
  <c r="C71"/>
  <c r="B71"/>
  <c r="H71" s="1"/>
  <c r="F70"/>
  <c r="E70"/>
  <c r="C70"/>
  <c r="I70" s="1"/>
  <c r="B70"/>
  <c r="F69"/>
  <c r="E69"/>
  <c r="C69"/>
  <c r="B69"/>
  <c r="H69" s="1"/>
  <c r="F68"/>
  <c r="E68"/>
  <c r="C68"/>
  <c r="I68" s="1"/>
  <c r="B68"/>
  <c r="F67"/>
  <c r="E67"/>
  <c r="C67"/>
  <c r="B67"/>
  <c r="H67" s="1"/>
  <c r="F53"/>
  <c r="F54" s="1"/>
  <c r="E53"/>
  <c r="E54" s="1"/>
  <c r="C53"/>
  <c r="C54" s="1"/>
  <c r="B53"/>
  <c r="B54" s="1"/>
  <c r="I15"/>
  <c r="H15"/>
  <c r="G15"/>
  <c r="G39" s="1"/>
  <c r="D15"/>
  <c r="I14"/>
  <c r="H14"/>
  <c r="G14"/>
  <c r="F38" s="1"/>
  <c r="D14"/>
  <c r="D38" s="1"/>
  <c r="I13"/>
  <c r="H13"/>
  <c r="G13"/>
  <c r="G37" s="1"/>
  <c r="D13"/>
  <c r="C37" s="1"/>
  <c r="I12"/>
  <c r="H12"/>
  <c r="G12"/>
  <c r="F36" s="1"/>
  <c r="D12"/>
  <c r="D36" s="1"/>
  <c r="I11"/>
  <c r="H11"/>
  <c r="G11"/>
  <c r="G35" s="1"/>
  <c r="D11"/>
  <c r="C35" s="1"/>
  <c r="I10"/>
  <c r="H10"/>
  <c r="G10"/>
  <c r="F34" s="1"/>
  <c r="D10"/>
  <c r="D34" s="1"/>
  <c r="I9"/>
  <c r="H9"/>
  <c r="G9"/>
  <c r="G33" s="1"/>
  <c r="D9"/>
  <c r="C33" s="1"/>
  <c r="I8"/>
  <c r="H8"/>
  <c r="G8"/>
  <c r="F32" s="1"/>
  <c r="D8"/>
  <c r="D32" s="1"/>
  <c r="I7"/>
  <c r="H7"/>
  <c r="G7"/>
  <c r="G31" s="1"/>
  <c r="D7"/>
  <c r="C31" s="1"/>
  <c r="I6"/>
  <c r="H6"/>
  <c r="G6"/>
  <c r="F30" s="1"/>
  <c r="D6"/>
  <c r="D30" s="1"/>
  <c r="I5"/>
  <c r="H5"/>
  <c r="G5"/>
  <c r="G29" s="1"/>
  <c r="D5"/>
  <c r="C29" s="1"/>
  <c r="M718" l="1"/>
  <c r="M741" s="1"/>
  <c r="M719"/>
  <c r="M742" s="1"/>
  <c r="M720"/>
  <c r="M743" s="1"/>
  <c r="M721"/>
  <c r="M744" s="1"/>
  <c r="M722"/>
  <c r="M745" s="1"/>
  <c r="M723"/>
  <c r="M746" s="1"/>
  <c r="M724"/>
  <c r="M747" s="1"/>
  <c r="M725"/>
  <c r="G1132"/>
  <c r="G1156" s="1"/>
  <c r="F115"/>
  <c r="F116" s="1"/>
  <c r="Q175"/>
  <c r="Q176" s="1"/>
  <c r="B234"/>
  <c r="B235" s="1"/>
  <c r="D234"/>
  <c r="D235" s="1"/>
  <c r="F234"/>
  <c r="F235" s="1"/>
  <c r="I234"/>
  <c r="I235" s="1"/>
  <c r="K234"/>
  <c r="K235" s="1"/>
  <c r="G297"/>
  <c r="G298" s="1"/>
  <c r="B642"/>
  <c r="B643" s="1"/>
  <c r="D702"/>
  <c r="D703" s="1"/>
  <c r="J702"/>
  <c r="J703" s="1"/>
  <c r="P702"/>
  <c r="P703" s="1"/>
  <c r="R702"/>
  <c r="R703" s="1"/>
  <c r="D1289"/>
  <c r="D1290" s="1"/>
  <c r="E1328"/>
  <c r="E1330"/>
  <c r="E1332"/>
  <c r="E1334"/>
  <c r="F1409"/>
  <c r="F1410" s="1"/>
  <c r="D53"/>
  <c r="D54" s="1"/>
  <c r="G68"/>
  <c r="E92" s="1"/>
  <c r="G70"/>
  <c r="E94" s="1"/>
  <c r="G72"/>
  <c r="E96" s="1"/>
  <c r="G76"/>
  <c r="E100" s="1"/>
  <c r="B115"/>
  <c r="B116" s="1"/>
  <c r="D175"/>
  <c r="D176" s="1"/>
  <c r="C234"/>
  <c r="C235" s="1"/>
  <c r="E234"/>
  <c r="E235" s="1"/>
  <c r="H234"/>
  <c r="H235" s="1"/>
  <c r="J234"/>
  <c r="J235" s="1"/>
  <c r="L234"/>
  <c r="L235" s="1"/>
  <c r="F642"/>
  <c r="F643" s="1"/>
  <c r="Q702"/>
  <c r="Q703" s="1"/>
  <c r="G719"/>
  <c r="S719" s="1"/>
  <c r="S742" s="1"/>
  <c r="G720"/>
  <c r="S720" s="1"/>
  <c r="S743" s="1"/>
  <c r="G721"/>
  <c r="S721" s="1"/>
  <c r="S744" s="1"/>
  <c r="G722"/>
  <c r="S722" s="1"/>
  <c r="S745" s="1"/>
  <c r="G723"/>
  <c r="S723" s="1"/>
  <c r="S746" s="1"/>
  <c r="G724"/>
  <c r="G747" s="1"/>
  <c r="G725"/>
  <c r="S725" s="1"/>
  <c r="G824"/>
  <c r="G825" s="1"/>
  <c r="D1108"/>
  <c r="D1109" s="1"/>
  <c r="H1108"/>
  <c r="H1109" s="1"/>
  <c r="G1123"/>
  <c r="F1147" s="1"/>
  <c r="G1125"/>
  <c r="F1149" s="1"/>
  <c r="G1129"/>
  <c r="F1153" s="1"/>
  <c r="H1289"/>
  <c r="H1290" s="1"/>
  <c r="L1289"/>
  <c r="L1290" s="1"/>
  <c r="C1328"/>
  <c r="C1330"/>
  <c r="C1332"/>
  <c r="C1334"/>
  <c r="G1473"/>
  <c r="G1474" s="1"/>
  <c r="J175"/>
  <c r="J176" s="1"/>
  <c r="P175"/>
  <c r="P176" s="1"/>
  <c r="R175"/>
  <c r="R176" s="1"/>
  <c r="H53"/>
  <c r="H54" s="1"/>
  <c r="G74"/>
  <c r="G98" s="1"/>
  <c r="F92"/>
  <c r="F94"/>
  <c r="F96"/>
  <c r="F100"/>
  <c r="G92"/>
  <c r="G94"/>
  <c r="G96"/>
  <c r="G100"/>
  <c r="J6"/>
  <c r="J30" s="1"/>
  <c r="J8"/>
  <c r="J32" s="1"/>
  <c r="J10"/>
  <c r="J34" s="1"/>
  <c r="J12"/>
  <c r="J36" s="1"/>
  <c r="J14"/>
  <c r="J38" s="1"/>
  <c r="B29"/>
  <c r="D29"/>
  <c r="F29"/>
  <c r="C30"/>
  <c r="E30"/>
  <c r="G30"/>
  <c r="B31"/>
  <c r="D31"/>
  <c r="F31"/>
  <c r="C32"/>
  <c r="E32"/>
  <c r="G32"/>
  <c r="B33"/>
  <c r="D33"/>
  <c r="F33"/>
  <c r="C34"/>
  <c r="E34"/>
  <c r="G34"/>
  <c r="B35"/>
  <c r="D35"/>
  <c r="F35"/>
  <c r="C36"/>
  <c r="E36"/>
  <c r="G36"/>
  <c r="B37"/>
  <c r="D37"/>
  <c r="F37"/>
  <c r="C38"/>
  <c r="E38"/>
  <c r="G38"/>
  <c r="B39"/>
  <c r="D39"/>
  <c r="F39"/>
  <c r="G53"/>
  <c r="G54" s="1"/>
  <c r="I53"/>
  <c r="I54" s="1"/>
  <c r="G67"/>
  <c r="I67"/>
  <c r="D68"/>
  <c r="D92" s="1"/>
  <c r="H68"/>
  <c r="G69"/>
  <c r="I69"/>
  <c r="D70"/>
  <c r="D94" s="1"/>
  <c r="H70"/>
  <c r="G71"/>
  <c r="I71"/>
  <c r="D72"/>
  <c r="D96" s="1"/>
  <c r="H72"/>
  <c r="G73"/>
  <c r="I73"/>
  <c r="D74"/>
  <c r="D98" s="1"/>
  <c r="H74"/>
  <c r="G75"/>
  <c r="I75"/>
  <c r="D76"/>
  <c r="D100" s="1"/>
  <c r="H76"/>
  <c r="G77"/>
  <c r="F101" s="1"/>
  <c r="I77"/>
  <c r="C92"/>
  <c r="C115"/>
  <c r="C116" s="1"/>
  <c r="E115"/>
  <c r="E116" s="1"/>
  <c r="S129"/>
  <c r="S152" s="1"/>
  <c r="S130"/>
  <c r="S153" s="1"/>
  <c r="S131"/>
  <c r="S154" s="1"/>
  <c r="S132"/>
  <c r="S155" s="1"/>
  <c r="S133"/>
  <c r="S156" s="1"/>
  <c r="S134"/>
  <c r="S157" s="1"/>
  <c r="S135"/>
  <c r="S158" s="1"/>
  <c r="S136"/>
  <c r="S159" s="1"/>
  <c r="S137"/>
  <c r="S160" s="1"/>
  <c r="S138"/>
  <c r="S161" s="1"/>
  <c r="S139"/>
  <c r="C152"/>
  <c r="E152"/>
  <c r="G152"/>
  <c r="I152"/>
  <c r="K152"/>
  <c r="M152"/>
  <c r="O152"/>
  <c r="C153"/>
  <c r="E153"/>
  <c r="G153"/>
  <c r="I153"/>
  <c r="K153"/>
  <c r="M153"/>
  <c r="O153"/>
  <c r="C154"/>
  <c r="E154"/>
  <c r="G154"/>
  <c r="I154"/>
  <c r="K154"/>
  <c r="M154"/>
  <c r="O154"/>
  <c r="C155"/>
  <c r="E155"/>
  <c r="G155"/>
  <c r="I155"/>
  <c r="K155"/>
  <c r="M155"/>
  <c r="O155"/>
  <c r="C156"/>
  <c r="E156"/>
  <c r="G156"/>
  <c r="I156"/>
  <c r="K156"/>
  <c r="M156"/>
  <c r="O156"/>
  <c r="C157"/>
  <c r="E157"/>
  <c r="G157"/>
  <c r="I157"/>
  <c r="K157"/>
  <c r="M157"/>
  <c r="O157"/>
  <c r="C158"/>
  <c r="E158"/>
  <c r="G158"/>
  <c r="I158"/>
  <c r="K158"/>
  <c r="M158"/>
  <c r="O158"/>
  <c r="C159"/>
  <c r="E159"/>
  <c r="G159"/>
  <c r="I159"/>
  <c r="K159"/>
  <c r="M159"/>
  <c r="O159"/>
  <c r="C160"/>
  <c r="E160"/>
  <c r="G160"/>
  <c r="I160"/>
  <c r="K160"/>
  <c r="M160"/>
  <c r="O160"/>
  <c r="C161"/>
  <c r="E161"/>
  <c r="G161"/>
  <c r="I161"/>
  <c r="K161"/>
  <c r="M161"/>
  <c r="O161"/>
  <c r="C162"/>
  <c r="E162"/>
  <c r="G162"/>
  <c r="I162"/>
  <c r="K162"/>
  <c r="M162"/>
  <c r="O162"/>
  <c r="Q162"/>
  <c r="G175"/>
  <c r="G176" s="1"/>
  <c r="M175"/>
  <c r="M176" s="1"/>
  <c r="G188"/>
  <c r="M188"/>
  <c r="M211" s="1"/>
  <c r="O188"/>
  <c r="Q188"/>
  <c r="G189"/>
  <c r="M189"/>
  <c r="M212" s="1"/>
  <c r="O189"/>
  <c r="Q189"/>
  <c r="G190"/>
  <c r="M190"/>
  <c r="M213" s="1"/>
  <c r="O190"/>
  <c r="Q190"/>
  <c r="G191"/>
  <c r="M191"/>
  <c r="M214" s="1"/>
  <c r="O191"/>
  <c r="Q191"/>
  <c r="G192"/>
  <c r="M192"/>
  <c r="M215" s="1"/>
  <c r="O192"/>
  <c r="Q192"/>
  <c r="G193"/>
  <c r="M193"/>
  <c r="M216" s="1"/>
  <c r="O193"/>
  <c r="Q193"/>
  <c r="G194"/>
  <c r="M194"/>
  <c r="M217" s="1"/>
  <c r="O194"/>
  <c r="Q194"/>
  <c r="G195"/>
  <c r="M195"/>
  <c r="M218" s="1"/>
  <c r="O195"/>
  <c r="Q195"/>
  <c r="G196"/>
  <c r="M196"/>
  <c r="M219" s="1"/>
  <c r="O196"/>
  <c r="Q196"/>
  <c r="G197"/>
  <c r="M197"/>
  <c r="M220" s="1"/>
  <c r="O197"/>
  <c r="Q197"/>
  <c r="G198"/>
  <c r="E221" s="1"/>
  <c r="M198"/>
  <c r="I221" s="1"/>
  <c r="O198"/>
  <c r="Q198"/>
  <c r="C221"/>
  <c r="B272"/>
  <c r="D272"/>
  <c r="F272"/>
  <c r="B273"/>
  <c r="D273"/>
  <c r="F273"/>
  <c r="B274"/>
  <c r="D274"/>
  <c r="F274"/>
  <c r="B275"/>
  <c r="D275"/>
  <c r="F275"/>
  <c r="B276"/>
  <c r="D276"/>
  <c r="F276"/>
  <c r="B277"/>
  <c r="D277"/>
  <c r="F277"/>
  <c r="B278"/>
  <c r="D278"/>
  <c r="F278"/>
  <c r="B279"/>
  <c r="D279"/>
  <c r="F279"/>
  <c r="B280"/>
  <c r="D280"/>
  <c r="F280"/>
  <c r="B281"/>
  <c r="D281"/>
  <c r="F281"/>
  <c r="B282"/>
  <c r="D282"/>
  <c r="F282"/>
  <c r="C332"/>
  <c r="E332"/>
  <c r="B333"/>
  <c r="D333"/>
  <c r="F333"/>
  <c r="C334"/>
  <c r="E334"/>
  <c r="B335"/>
  <c r="D335"/>
  <c r="F335"/>
  <c r="C336"/>
  <c r="E336"/>
  <c r="B337"/>
  <c r="D337"/>
  <c r="F337"/>
  <c r="C338"/>
  <c r="E338"/>
  <c r="B339"/>
  <c r="D339"/>
  <c r="F339"/>
  <c r="C340"/>
  <c r="E340"/>
  <c r="B341"/>
  <c r="D341"/>
  <c r="F341"/>
  <c r="C342"/>
  <c r="E342"/>
  <c r="F353"/>
  <c r="F354" s="1"/>
  <c r="C391"/>
  <c r="E391"/>
  <c r="G391"/>
  <c r="C392"/>
  <c r="E392"/>
  <c r="G392"/>
  <c r="C393"/>
  <c r="E393"/>
  <c r="G393"/>
  <c r="C394"/>
  <c r="E394"/>
  <c r="G394"/>
  <c r="C395"/>
  <c r="E395"/>
  <c r="G395"/>
  <c r="C396"/>
  <c r="E396"/>
  <c r="G396"/>
  <c r="C397"/>
  <c r="E397"/>
  <c r="G397"/>
  <c r="C398"/>
  <c r="E398"/>
  <c r="G398"/>
  <c r="C399"/>
  <c r="E399"/>
  <c r="G399"/>
  <c r="C400"/>
  <c r="E400"/>
  <c r="G400"/>
  <c r="C401"/>
  <c r="E401"/>
  <c r="G401"/>
  <c r="G417"/>
  <c r="G418" s="1"/>
  <c r="J533"/>
  <c r="J557" s="1"/>
  <c r="J535"/>
  <c r="J559" s="1"/>
  <c r="J537"/>
  <c r="J561" s="1"/>
  <c r="J539"/>
  <c r="J563" s="1"/>
  <c r="D565"/>
  <c r="B565"/>
  <c r="J541"/>
  <c r="J565" s="1"/>
  <c r="G566"/>
  <c r="E566"/>
  <c r="G580"/>
  <c r="G581" s="1"/>
  <c r="F566"/>
  <c r="I580"/>
  <c r="I581" s="1"/>
  <c r="B556"/>
  <c r="D556"/>
  <c r="F556"/>
  <c r="C557"/>
  <c r="E557"/>
  <c r="G557"/>
  <c r="B558"/>
  <c r="D558"/>
  <c r="F558"/>
  <c r="C559"/>
  <c r="E559"/>
  <c r="G559"/>
  <c r="B560"/>
  <c r="D560"/>
  <c r="F560"/>
  <c r="C561"/>
  <c r="E561"/>
  <c r="G561"/>
  <c r="B562"/>
  <c r="D562"/>
  <c r="F562"/>
  <c r="C563"/>
  <c r="E563"/>
  <c r="G563"/>
  <c r="B564"/>
  <c r="D564"/>
  <c r="F564"/>
  <c r="M748"/>
  <c r="J5"/>
  <c r="J29" s="1"/>
  <c r="J7"/>
  <c r="J31" s="1"/>
  <c r="J9"/>
  <c r="J33" s="1"/>
  <c r="J11"/>
  <c r="J35" s="1"/>
  <c r="J13"/>
  <c r="J37" s="1"/>
  <c r="J15"/>
  <c r="E29"/>
  <c r="B30"/>
  <c r="E31"/>
  <c r="B32"/>
  <c r="E33"/>
  <c r="B34"/>
  <c r="E35"/>
  <c r="B36"/>
  <c r="E37"/>
  <c r="B38"/>
  <c r="C39"/>
  <c r="E39"/>
  <c r="D67"/>
  <c r="D91" s="1"/>
  <c r="D69"/>
  <c r="D93" s="1"/>
  <c r="D71"/>
  <c r="D95" s="1"/>
  <c r="D73"/>
  <c r="D97" s="1"/>
  <c r="D75"/>
  <c r="D99" s="1"/>
  <c r="D77"/>
  <c r="H77"/>
  <c r="B152"/>
  <c r="H152"/>
  <c r="N152"/>
  <c r="B153"/>
  <c r="H153"/>
  <c r="N153"/>
  <c r="B154"/>
  <c r="H154"/>
  <c r="N154"/>
  <c r="B155"/>
  <c r="H155"/>
  <c r="N155"/>
  <c r="B156"/>
  <c r="H156"/>
  <c r="N156"/>
  <c r="B157"/>
  <c r="H157"/>
  <c r="N157"/>
  <c r="B158"/>
  <c r="H158"/>
  <c r="N158"/>
  <c r="B159"/>
  <c r="H159"/>
  <c r="N159"/>
  <c r="B160"/>
  <c r="H160"/>
  <c r="N160"/>
  <c r="B161"/>
  <c r="H161"/>
  <c r="N161"/>
  <c r="B162"/>
  <c r="D162"/>
  <c r="H162"/>
  <c r="J162"/>
  <c r="N162"/>
  <c r="P162"/>
  <c r="R162"/>
  <c r="N188"/>
  <c r="P188"/>
  <c r="R188"/>
  <c r="N189"/>
  <c r="P189"/>
  <c r="R189"/>
  <c r="N190"/>
  <c r="P190"/>
  <c r="R190"/>
  <c r="N191"/>
  <c r="P191"/>
  <c r="R191"/>
  <c r="N192"/>
  <c r="P192"/>
  <c r="R192"/>
  <c r="N193"/>
  <c r="P193"/>
  <c r="R193"/>
  <c r="N194"/>
  <c r="P194"/>
  <c r="R194"/>
  <c r="N195"/>
  <c r="P195"/>
  <c r="R195"/>
  <c r="N196"/>
  <c r="P196"/>
  <c r="R196"/>
  <c r="N197"/>
  <c r="P197"/>
  <c r="R197"/>
  <c r="N198"/>
  <c r="P198"/>
  <c r="R198"/>
  <c r="J221"/>
  <c r="C272"/>
  <c r="C273"/>
  <c r="C274"/>
  <c r="C275"/>
  <c r="C276"/>
  <c r="C277"/>
  <c r="C278"/>
  <c r="C279"/>
  <c r="C280"/>
  <c r="C281"/>
  <c r="C282"/>
  <c r="E282"/>
  <c r="B332"/>
  <c r="D332"/>
  <c r="C333"/>
  <c r="B334"/>
  <c r="D334"/>
  <c r="C335"/>
  <c r="B336"/>
  <c r="D336"/>
  <c r="C337"/>
  <c r="B338"/>
  <c r="D338"/>
  <c r="C339"/>
  <c r="B340"/>
  <c r="D340"/>
  <c r="C341"/>
  <c r="B342"/>
  <c r="D342"/>
  <c r="B391"/>
  <c r="D391"/>
  <c r="B392"/>
  <c r="D392"/>
  <c r="B393"/>
  <c r="D393"/>
  <c r="B394"/>
  <c r="D394"/>
  <c r="B395"/>
  <c r="D395"/>
  <c r="B396"/>
  <c r="D396"/>
  <c r="B397"/>
  <c r="D397"/>
  <c r="B398"/>
  <c r="D398"/>
  <c r="B399"/>
  <c r="D399"/>
  <c r="B400"/>
  <c r="D400"/>
  <c r="B401"/>
  <c r="D401"/>
  <c r="J532"/>
  <c r="J556" s="1"/>
  <c r="J534"/>
  <c r="J558" s="1"/>
  <c r="J536"/>
  <c r="J560" s="1"/>
  <c r="J538"/>
  <c r="J562" s="1"/>
  <c r="J540"/>
  <c r="J564" s="1"/>
  <c r="F565"/>
  <c r="G565"/>
  <c r="E565"/>
  <c r="D580"/>
  <c r="D581" s="1"/>
  <c r="C566"/>
  <c r="D566"/>
  <c r="B566"/>
  <c r="H580"/>
  <c r="H581" s="1"/>
  <c r="J542"/>
  <c r="H566" s="1"/>
  <c r="E556"/>
  <c r="B557"/>
  <c r="E558"/>
  <c r="B559"/>
  <c r="E560"/>
  <c r="B561"/>
  <c r="E562"/>
  <c r="B563"/>
  <c r="E564"/>
  <c r="C565"/>
  <c r="G745"/>
  <c r="S724"/>
  <c r="S747" s="1"/>
  <c r="G594"/>
  <c r="F618" s="1"/>
  <c r="I594"/>
  <c r="D595"/>
  <c r="D619" s="1"/>
  <c r="H595"/>
  <c r="G596"/>
  <c r="F620" s="1"/>
  <c r="I596"/>
  <c r="D597"/>
  <c r="D621" s="1"/>
  <c r="H597"/>
  <c r="G598"/>
  <c r="F622" s="1"/>
  <c r="I598"/>
  <c r="D599"/>
  <c r="D623" s="1"/>
  <c r="H599"/>
  <c r="G600"/>
  <c r="F624" s="1"/>
  <c r="I600"/>
  <c r="D601"/>
  <c r="D625" s="1"/>
  <c r="H601"/>
  <c r="G602"/>
  <c r="F626" s="1"/>
  <c r="I602"/>
  <c r="D603"/>
  <c r="D627" s="1"/>
  <c r="H603"/>
  <c r="G604"/>
  <c r="E628" s="1"/>
  <c r="I604"/>
  <c r="C619"/>
  <c r="C642"/>
  <c r="C643" s="1"/>
  <c r="E642"/>
  <c r="E643" s="1"/>
  <c r="S656"/>
  <c r="S679" s="1"/>
  <c r="S657"/>
  <c r="S680" s="1"/>
  <c r="S658"/>
  <c r="S681" s="1"/>
  <c r="S659"/>
  <c r="S682" s="1"/>
  <c r="S660"/>
  <c r="S683" s="1"/>
  <c r="S661"/>
  <c r="S684" s="1"/>
  <c r="S662"/>
  <c r="S685" s="1"/>
  <c r="S663"/>
  <c r="S686" s="1"/>
  <c r="S664"/>
  <c r="S687" s="1"/>
  <c r="S665"/>
  <c r="S688" s="1"/>
  <c r="S666"/>
  <c r="R689" s="1"/>
  <c r="C679"/>
  <c r="E679"/>
  <c r="G679"/>
  <c r="I679"/>
  <c r="K679"/>
  <c r="M679"/>
  <c r="O679"/>
  <c r="C680"/>
  <c r="E680"/>
  <c r="G680"/>
  <c r="I680"/>
  <c r="K680"/>
  <c r="M680"/>
  <c r="O680"/>
  <c r="C681"/>
  <c r="E681"/>
  <c r="G681"/>
  <c r="I681"/>
  <c r="K681"/>
  <c r="M681"/>
  <c r="O681"/>
  <c r="C682"/>
  <c r="E682"/>
  <c r="G682"/>
  <c r="I682"/>
  <c r="K682"/>
  <c r="M682"/>
  <c r="O682"/>
  <c r="C683"/>
  <c r="E683"/>
  <c r="G683"/>
  <c r="I683"/>
  <c r="K683"/>
  <c r="M683"/>
  <c r="O683"/>
  <c r="C684"/>
  <c r="E684"/>
  <c r="G684"/>
  <c r="I684"/>
  <c r="K684"/>
  <c r="M684"/>
  <c r="O684"/>
  <c r="C685"/>
  <c r="E685"/>
  <c r="G685"/>
  <c r="I685"/>
  <c r="K685"/>
  <c r="M685"/>
  <c r="O685"/>
  <c r="C686"/>
  <c r="E686"/>
  <c r="G686"/>
  <c r="I686"/>
  <c r="K686"/>
  <c r="M686"/>
  <c r="O686"/>
  <c r="C687"/>
  <c r="E687"/>
  <c r="G687"/>
  <c r="I687"/>
  <c r="K687"/>
  <c r="M687"/>
  <c r="O687"/>
  <c r="C688"/>
  <c r="E688"/>
  <c r="G688"/>
  <c r="I688"/>
  <c r="K688"/>
  <c r="M688"/>
  <c r="O688"/>
  <c r="C689"/>
  <c r="E689"/>
  <c r="G689"/>
  <c r="I689"/>
  <c r="K689"/>
  <c r="M689"/>
  <c r="O689"/>
  <c r="Q689"/>
  <c r="G702"/>
  <c r="G703" s="1"/>
  <c r="M702"/>
  <c r="M703" s="1"/>
  <c r="G715"/>
  <c r="M715"/>
  <c r="M738" s="1"/>
  <c r="O715"/>
  <c r="Q715"/>
  <c r="G716"/>
  <c r="M716"/>
  <c r="M739" s="1"/>
  <c r="O716"/>
  <c r="Q716"/>
  <c r="G717"/>
  <c r="M717"/>
  <c r="M740" s="1"/>
  <c r="O717"/>
  <c r="Q717"/>
  <c r="G718"/>
  <c r="C741" s="1"/>
  <c r="I741"/>
  <c r="K741"/>
  <c r="O718"/>
  <c r="Q718"/>
  <c r="I742"/>
  <c r="K742"/>
  <c r="O719"/>
  <c r="Q719"/>
  <c r="C743"/>
  <c r="I743"/>
  <c r="K743"/>
  <c r="O720"/>
  <c r="Q720"/>
  <c r="I744"/>
  <c r="K744"/>
  <c r="O721"/>
  <c r="Q721"/>
  <c r="E745"/>
  <c r="I745"/>
  <c r="K745"/>
  <c r="O722"/>
  <c r="Q722"/>
  <c r="I746"/>
  <c r="K746"/>
  <c r="O723"/>
  <c r="Q723"/>
  <c r="I747"/>
  <c r="K747"/>
  <c r="O724"/>
  <c r="Q724"/>
  <c r="C761"/>
  <c r="C762" s="1"/>
  <c r="E761"/>
  <c r="E762" s="1"/>
  <c r="I761"/>
  <c r="I762" s="1"/>
  <c r="I748"/>
  <c r="K761"/>
  <c r="K762" s="1"/>
  <c r="K748"/>
  <c r="O725"/>
  <c r="Q725"/>
  <c r="D594"/>
  <c r="D618" s="1"/>
  <c r="G595"/>
  <c r="D596"/>
  <c r="D620" s="1"/>
  <c r="G597"/>
  <c r="D598"/>
  <c r="D622" s="1"/>
  <c r="G599"/>
  <c r="D600"/>
  <c r="D624" s="1"/>
  <c r="G601"/>
  <c r="D602"/>
  <c r="D626" s="1"/>
  <c r="G603"/>
  <c r="D604"/>
  <c r="H604"/>
  <c r="B679"/>
  <c r="H679"/>
  <c r="N679"/>
  <c r="B680"/>
  <c r="H680"/>
  <c r="N680"/>
  <c r="B681"/>
  <c r="H681"/>
  <c r="N681"/>
  <c r="B682"/>
  <c r="H682"/>
  <c r="N682"/>
  <c r="B683"/>
  <c r="H683"/>
  <c r="N683"/>
  <c r="B684"/>
  <c r="H684"/>
  <c r="N684"/>
  <c r="B685"/>
  <c r="H685"/>
  <c r="N685"/>
  <c r="B686"/>
  <c r="H686"/>
  <c r="N686"/>
  <c r="B687"/>
  <c r="H687"/>
  <c r="N687"/>
  <c r="B688"/>
  <c r="H688"/>
  <c r="N688"/>
  <c r="B689"/>
  <c r="D689"/>
  <c r="H689"/>
  <c r="J689"/>
  <c r="N689"/>
  <c r="P689"/>
  <c r="N715"/>
  <c r="P715"/>
  <c r="R715"/>
  <c r="N716"/>
  <c r="P716"/>
  <c r="R716"/>
  <c r="N717"/>
  <c r="P717"/>
  <c r="R717"/>
  <c r="H741"/>
  <c r="J741"/>
  <c r="L741"/>
  <c r="N718"/>
  <c r="P718"/>
  <c r="R718"/>
  <c r="H742"/>
  <c r="J742"/>
  <c r="L742"/>
  <c r="N719"/>
  <c r="P719"/>
  <c r="R719"/>
  <c r="H743"/>
  <c r="J743"/>
  <c r="L743"/>
  <c r="N720"/>
  <c r="P720"/>
  <c r="R720"/>
  <c r="F744"/>
  <c r="H744"/>
  <c r="J744"/>
  <c r="L744"/>
  <c r="N721"/>
  <c r="P721"/>
  <c r="R721"/>
  <c r="H745"/>
  <c r="J745"/>
  <c r="L745"/>
  <c r="N722"/>
  <c r="P722"/>
  <c r="R722"/>
  <c r="H746"/>
  <c r="J746"/>
  <c r="L746"/>
  <c r="N723"/>
  <c r="P723"/>
  <c r="R723"/>
  <c r="H747"/>
  <c r="J747"/>
  <c r="L747"/>
  <c r="N724"/>
  <c r="P724"/>
  <c r="R724"/>
  <c r="B761"/>
  <c r="B762" s="1"/>
  <c r="D761"/>
  <c r="D762" s="1"/>
  <c r="F761"/>
  <c r="F762" s="1"/>
  <c r="H761"/>
  <c r="H762" s="1"/>
  <c r="H748"/>
  <c r="J761"/>
  <c r="J762" s="1"/>
  <c r="J748"/>
  <c r="L761"/>
  <c r="L762" s="1"/>
  <c r="L748"/>
  <c r="N725"/>
  <c r="P725"/>
  <c r="R725"/>
  <c r="G1147"/>
  <c r="B799"/>
  <c r="D799"/>
  <c r="F799"/>
  <c r="B800"/>
  <c r="D800"/>
  <c r="F800"/>
  <c r="B801"/>
  <c r="D801"/>
  <c r="F801"/>
  <c r="B802"/>
  <c r="D802"/>
  <c r="F802"/>
  <c r="B803"/>
  <c r="D803"/>
  <c r="F803"/>
  <c r="B804"/>
  <c r="D804"/>
  <c r="F804"/>
  <c r="B805"/>
  <c r="D805"/>
  <c r="F805"/>
  <c r="B806"/>
  <c r="D806"/>
  <c r="F806"/>
  <c r="B807"/>
  <c r="D807"/>
  <c r="F807"/>
  <c r="B808"/>
  <c r="D808"/>
  <c r="F808"/>
  <c r="B809"/>
  <c r="D809"/>
  <c r="F809"/>
  <c r="C860"/>
  <c r="E860"/>
  <c r="B861"/>
  <c r="D861"/>
  <c r="F861"/>
  <c r="C862"/>
  <c r="E862"/>
  <c r="B863"/>
  <c r="D863"/>
  <c r="F863"/>
  <c r="C864"/>
  <c r="E864"/>
  <c r="B865"/>
  <c r="D865"/>
  <c r="F865"/>
  <c r="C866"/>
  <c r="E866"/>
  <c r="B867"/>
  <c r="D867"/>
  <c r="F867"/>
  <c r="C868"/>
  <c r="E868"/>
  <c r="B869"/>
  <c r="D869"/>
  <c r="F869"/>
  <c r="C870"/>
  <c r="E870"/>
  <c r="F881"/>
  <c r="F882" s="1"/>
  <c r="C919"/>
  <c r="E919"/>
  <c r="G919"/>
  <c r="C920"/>
  <c r="E920"/>
  <c r="G920"/>
  <c r="C921"/>
  <c r="E921"/>
  <c r="G921"/>
  <c r="C922"/>
  <c r="E922"/>
  <c r="G922"/>
  <c r="C923"/>
  <c r="E923"/>
  <c r="G923"/>
  <c r="C924"/>
  <c r="E924"/>
  <c r="G924"/>
  <c r="C925"/>
  <c r="E925"/>
  <c r="G925"/>
  <c r="C926"/>
  <c r="E926"/>
  <c r="G926"/>
  <c r="C927"/>
  <c r="E927"/>
  <c r="G927"/>
  <c r="C928"/>
  <c r="E928"/>
  <c r="G928"/>
  <c r="C929"/>
  <c r="E929"/>
  <c r="G929"/>
  <c r="G945"/>
  <c r="G946" s="1"/>
  <c r="J1061"/>
  <c r="J1085" s="1"/>
  <c r="J1063"/>
  <c r="J1087" s="1"/>
  <c r="J1065"/>
  <c r="J1089" s="1"/>
  <c r="J1067"/>
  <c r="J1091" s="1"/>
  <c r="J1069"/>
  <c r="J1093" s="1"/>
  <c r="B1084"/>
  <c r="D1084"/>
  <c r="F1084"/>
  <c r="C1085"/>
  <c r="E1085"/>
  <c r="G1085"/>
  <c r="B1086"/>
  <c r="D1086"/>
  <c r="F1086"/>
  <c r="C1087"/>
  <c r="E1087"/>
  <c r="G1087"/>
  <c r="B1088"/>
  <c r="D1088"/>
  <c r="F1088"/>
  <c r="C1089"/>
  <c r="E1089"/>
  <c r="G1089"/>
  <c r="B1090"/>
  <c r="D1090"/>
  <c r="F1090"/>
  <c r="C1091"/>
  <c r="E1091"/>
  <c r="G1091"/>
  <c r="B1092"/>
  <c r="D1092"/>
  <c r="F1092"/>
  <c r="C1093"/>
  <c r="E1093"/>
  <c r="G1093"/>
  <c r="B1094"/>
  <c r="D1094"/>
  <c r="F1094"/>
  <c r="G1108"/>
  <c r="G1109" s="1"/>
  <c r="I1108"/>
  <c r="I1109" s="1"/>
  <c r="G1122"/>
  <c r="I1122"/>
  <c r="D1123"/>
  <c r="D1147" s="1"/>
  <c r="H1123"/>
  <c r="G1124"/>
  <c r="I1124"/>
  <c r="D1125"/>
  <c r="D1149" s="1"/>
  <c r="H1125"/>
  <c r="G1126"/>
  <c r="I1126"/>
  <c r="D1127"/>
  <c r="D1151" s="1"/>
  <c r="H1127"/>
  <c r="G1128"/>
  <c r="F1152" s="1"/>
  <c r="I1128"/>
  <c r="D1129"/>
  <c r="D1153" s="1"/>
  <c r="H1129"/>
  <c r="G1130"/>
  <c r="F1154" s="1"/>
  <c r="I1130"/>
  <c r="D1131"/>
  <c r="D1155" s="1"/>
  <c r="H1131"/>
  <c r="C1170"/>
  <c r="C1171" s="1"/>
  <c r="E1156"/>
  <c r="E1170"/>
  <c r="E1171" s="1"/>
  <c r="I1132"/>
  <c r="E1153"/>
  <c r="C799"/>
  <c r="C800"/>
  <c r="C801"/>
  <c r="C802"/>
  <c r="C803"/>
  <c r="C804"/>
  <c r="C805"/>
  <c r="C806"/>
  <c r="C807"/>
  <c r="C808"/>
  <c r="C809"/>
  <c r="E809"/>
  <c r="B860"/>
  <c r="D860"/>
  <c r="C861"/>
  <c r="B862"/>
  <c r="D862"/>
  <c r="C863"/>
  <c r="B864"/>
  <c r="D864"/>
  <c r="C865"/>
  <c r="B866"/>
  <c r="D866"/>
  <c r="C867"/>
  <c r="B868"/>
  <c r="D868"/>
  <c r="C869"/>
  <c r="B870"/>
  <c r="D870"/>
  <c r="B919"/>
  <c r="D919"/>
  <c r="B920"/>
  <c r="D920"/>
  <c r="B921"/>
  <c r="D921"/>
  <c r="B922"/>
  <c r="D922"/>
  <c r="B923"/>
  <c r="D923"/>
  <c r="B924"/>
  <c r="D924"/>
  <c r="B925"/>
  <c r="D925"/>
  <c r="B926"/>
  <c r="D926"/>
  <c r="B927"/>
  <c r="D927"/>
  <c r="B928"/>
  <c r="D928"/>
  <c r="B929"/>
  <c r="D929"/>
  <c r="J1060"/>
  <c r="J1084" s="1"/>
  <c r="J1062"/>
  <c r="J1086" s="1"/>
  <c r="J1064"/>
  <c r="J1088" s="1"/>
  <c r="J1066"/>
  <c r="J1090" s="1"/>
  <c r="J1068"/>
  <c r="J1092" s="1"/>
  <c r="J1070"/>
  <c r="E1084"/>
  <c r="B1085"/>
  <c r="E1086"/>
  <c r="B1087"/>
  <c r="E1088"/>
  <c r="B1089"/>
  <c r="E1090"/>
  <c r="B1091"/>
  <c r="E1092"/>
  <c r="B1093"/>
  <c r="C1094"/>
  <c r="E1094"/>
  <c r="D1122"/>
  <c r="D1146" s="1"/>
  <c r="D1124"/>
  <c r="D1148" s="1"/>
  <c r="D1126"/>
  <c r="D1150" s="1"/>
  <c r="G1127"/>
  <c r="D1128"/>
  <c r="D1152" s="1"/>
  <c r="I1129"/>
  <c r="D1130"/>
  <c r="D1154" s="1"/>
  <c r="H1130"/>
  <c r="G1131"/>
  <c r="E1155" s="1"/>
  <c r="B1170"/>
  <c r="B1171" s="1"/>
  <c r="D1132"/>
  <c r="J1132" s="1"/>
  <c r="F1170"/>
  <c r="F1171" s="1"/>
  <c r="F1156"/>
  <c r="H1132"/>
  <c r="S1184"/>
  <c r="S1207" s="1"/>
  <c r="S1185"/>
  <c r="S1208" s="1"/>
  <c r="S1186"/>
  <c r="S1209" s="1"/>
  <c r="S1187"/>
  <c r="S1210" s="1"/>
  <c r="S1188"/>
  <c r="S1211" s="1"/>
  <c r="S1189"/>
  <c r="S1212" s="1"/>
  <c r="S1190"/>
  <c r="S1213" s="1"/>
  <c r="S1191"/>
  <c r="S1214" s="1"/>
  <c r="S1192"/>
  <c r="S1215" s="1"/>
  <c r="S1193"/>
  <c r="S1216" s="1"/>
  <c r="F1217"/>
  <c r="G1230"/>
  <c r="G1231" s="1"/>
  <c r="G1217"/>
  <c r="L1217"/>
  <c r="M1230"/>
  <c r="M1231" s="1"/>
  <c r="M1217"/>
  <c r="K1217"/>
  <c r="Q1230"/>
  <c r="Q1231" s="1"/>
  <c r="S1194"/>
  <c r="Q1217" s="1"/>
  <c r="C1207"/>
  <c r="E1207"/>
  <c r="G1207"/>
  <c r="I1207"/>
  <c r="K1207"/>
  <c r="M1207"/>
  <c r="O1207"/>
  <c r="C1208"/>
  <c r="E1208"/>
  <c r="G1208"/>
  <c r="I1208"/>
  <c r="K1208"/>
  <c r="M1208"/>
  <c r="O1208"/>
  <c r="C1209"/>
  <c r="E1209"/>
  <c r="G1209"/>
  <c r="I1209"/>
  <c r="K1209"/>
  <c r="M1209"/>
  <c r="O1209"/>
  <c r="C1210"/>
  <c r="E1210"/>
  <c r="G1210"/>
  <c r="I1210"/>
  <c r="K1210"/>
  <c r="M1210"/>
  <c r="O1210"/>
  <c r="C1211"/>
  <c r="E1211"/>
  <c r="G1211"/>
  <c r="I1211"/>
  <c r="K1211"/>
  <c r="M1211"/>
  <c r="O1211"/>
  <c r="C1212"/>
  <c r="E1212"/>
  <c r="G1212"/>
  <c r="I1212"/>
  <c r="K1212"/>
  <c r="M1212"/>
  <c r="O1212"/>
  <c r="C1213"/>
  <c r="E1213"/>
  <c r="G1213"/>
  <c r="I1213"/>
  <c r="K1213"/>
  <c r="M1213"/>
  <c r="O1213"/>
  <c r="C1214"/>
  <c r="E1214"/>
  <c r="G1214"/>
  <c r="I1214"/>
  <c r="K1214"/>
  <c r="M1214"/>
  <c r="O1214"/>
  <c r="C1215"/>
  <c r="E1215"/>
  <c r="G1215"/>
  <c r="I1215"/>
  <c r="K1215"/>
  <c r="M1215"/>
  <c r="O1215"/>
  <c r="E1216"/>
  <c r="M1216"/>
  <c r="D1216"/>
  <c r="B1216"/>
  <c r="J1216"/>
  <c r="H1216"/>
  <c r="P1216"/>
  <c r="N1216"/>
  <c r="D1230"/>
  <c r="D1231" s="1"/>
  <c r="D1217"/>
  <c r="B1217"/>
  <c r="J1230"/>
  <c r="J1231" s="1"/>
  <c r="J1217"/>
  <c r="H1217"/>
  <c r="I1217"/>
  <c r="P1230"/>
  <c r="P1231" s="1"/>
  <c r="P1217"/>
  <c r="N1217"/>
  <c r="O1217"/>
  <c r="R1230"/>
  <c r="R1231" s="1"/>
  <c r="B1207"/>
  <c r="H1207"/>
  <c r="N1207"/>
  <c r="B1208"/>
  <c r="H1208"/>
  <c r="N1208"/>
  <c r="B1209"/>
  <c r="H1209"/>
  <c r="N1209"/>
  <c r="B1210"/>
  <c r="H1210"/>
  <c r="N1210"/>
  <c r="B1211"/>
  <c r="H1211"/>
  <c r="N1211"/>
  <c r="B1212"/>
  <c r="H1212"/>
  <c r="N1212"/>
  <c r="B1213"/>
  <c r="H1213"/>
  <c r="N1213"/>
  <c r="B1214"/>
  <c r="H1214"/>
  <c r="N1214"/>
  <c r="B1215"/>
  <c r="H1215"/>
  <c r="N1215"/>
  <c r="C1216"/>
  <c r="G1216"/>
  <c r="K1216"/>
  <c r="O1216"/>
  <c r="E1217"/>
  <c r="G1243"/>
  <c r="M1243"/>
  <c r="M1266" s="1"/>
  <c r="O1243"/>
  <c r="Q1243"/>
  <c r="G1244"/>
  <c r="M1244"/>
  <c r="M1267" s="1"/>
  <c r="O1244"/>
  <c r="Q1244"/>
  <c r="G1245"/>
  <c r="M1245"/>
  <c r="M1268" s="1"/>
  <c r="O1245"/>
  <c r="Q1245"/>
  <c r="G1246"/>
  <c r="M1246"/>
  <c r="M1269" s="1"/>
  <c r="O1246"/>
  <c r="Q1246"/>
  <c r="G1247"/>
  <c r="M1247"/>
  <c r="M1270" s="1"/>
  <c r="O1247"/>
  <c r="Q1247"/>
  <c r="G1248"/>
  <c r="M1248"/>
  <c r="M1271" s="1"/>
  <c r="O1248"/>
  <c r="Q1248"/>
  <c r="G1249"/>
  <c r="M1249"/>
  <c r="M1272" s="1"/>
  <c r="O1249"/>
  <c r="Q1249"/>
  <c r="G1250"/>
  <c r="E1273" s="1"/>
  <c r="M1250"/>
  <c r="M1273" s="1"/>
  <c r="O1250"/>
  <c r="Q1250"/>
  <c r="G1251"/>
  <c r="E1274" s="1"/>
  <c r="M1251"/>
  <c r="M1274" s="1"/>
  <c r="O1251"/>
  <c r="Q1251"/>
  <c r="G1252"/>
  <c r="E1275" s="1"/>
  <c r="M1252"/>
  <c r="M1275" s="1"/>
  <c r="O1252"/>
  <c r="Q1252"/>
  <c r="C1289"/>
  <c r="C1290" s="1"/>
  <c r="E1289"/>
  <c r="E1290" s="1"/>
  <c r="G1253"/>
  <c r="F1276" s="1"/>
  <c r="I1289"/>
  <c r="I1290" s="1"/>
  <c r="K1289"/>
  <c r="K1290" s="1"/>
  <c r="M1253"/>
  <c r="I1276" s="1"/>
  <c r="O1253"/>
  <c r="Q1253"/>
  <c r="D1274"/>
  <c r="L1276"/>
  <c r="B1289"/>
  <c r="B1290" s="1"/>
  <c r="F1289"/>
  <c r="F1290" s="1"/>
  <c r="J1289"/>
  <c r="J1290" s="1"/>
  <c r="N1243"/>
  <c r="P1243"/>
  <c r="R1243"/>
  <c r="N1244"/>
  <c r="P1244"/>
  <c r="R1244"/>
  <c r="N1245"/>
  <c r="P1245"/>
  <c r="R1245"/>
  <c r="N1246"/>
  <c r="P1246"/>
  <c r="R1246"/>
  <c r="N1247"/>
  <c r="P1247"/>
  <c r="R1247"/>
  <c r="N1248"/>
  <c r="P1248"/>
  <c r="R1248"/>
  <c r="N1249"/>
  <c r="P1249"/>
  <c r="R1249"/>
  <c r="P1250"/>
  <c r="N1251"/>
  <c r="R1251"/>
  <c r="P1252"/>
  <c r="N1253"/>
  <c r="P1253"/>
  <c r="R1253"/>
  <c r="F1337"/>
  <c r="D1337"/>
  <c r="B1337"/>
  <c r="G1352"/>
  <c r="G1353" s="1"/>
  <c r="E1337"/>
  <c r="C1337"/>
  <c r="C1327"/>
  <c r="E1327"/>
  <c r="C1329"/>
  <c r="E1329"/>
  <c r="C1331"/>
  <c r="E1331"/>
  <c r="C1333"/>
  <c r="E1333"/>
  <c r="C1335"/>
  <c r="E1335"/>
  <c r="F1336"/>
  <c r="D1336"/>
  <c r="B1336"/>
  <c r="E1336"/>
  <c r="C1336"/>
  <c r="B1327"/>
  <c r="D1327"/>
  <c r="B1328"/>
  <c r="D1328"/>
  <c r="B1329"/>
  <c r="D1329"/>
  <c r="B1330"/>
  <c r="D1330"/>
  <c r="B1331"/>
  <c r="D1331"/>
  <c r="B1332"/>
  <c r="D1332"/>
  <c r="B1333"/>
  <c r="D1333"/>
  <c r="B1334"/>
  <c r="D1334"/>
  <c r="B1335"/>
  <c r="D1335"/>
  <c r="B1388"/>
  <c r="D1388"/>
  <c r="F1388"/>
  <c r="C1389"/>
  <c r="E1389"/>
  <c r="B1390"/>
  <c r="D1390"/>
  <c r="F1390"/>
  <c r="C1391"/>
  <c r="E1391"/>
  <c r="B1392"/>
  <c r="D1392"/>
  <c r="F1392"/>
  <c r="C1393"/>
  <c r="E1393"/>
  <c r="B1394"/>
  <c r="D1394"/>
  <c r="F1394"/>
  <c r="C1395"/>
  <c r="E1395"/>
  <c r="B1396"/>
  <c r="D1396"/>
  <c r="F1396"/>
  <c r="C1397"/>
  <c r="E1397"/>
  <c r="B1398"/>
  <c r="D1398"/>
  <c r="F1398"/>
  <c r="B1447"/>
  <c r="D1447"/>
  <c r="F1447"/>
  <c r="B1448"/>
  <c r="D1448"/>
  <c r="F1448"/>
  <c r="B1449"/>
  <c r="D1449"/>
  <c r="F1449"/>
  <c r="B1450"/>
  <c r="D1450"/>
  <c r="F1450"/>
  <c r="B1451"/>
  <c r="D1451"/>
  <c r="F1451"/>
  <c r="B1452"/>
  <c r="D1452"/>
  <c r="F1452"/>
  <c r="B1453"/>
  <c r="D1453"/>
  <c r="F1453"/>
  <c r="B1454"/>
  <c r="D1454"/>
  <c r="F1454"/>
  <c r="B1455"/>
  <c r="D1455"/>
  <c r="F1455"/>
  <c r="B1456"/>
  <c r="D1456"/>
  <c r="F1456"/>
  <c r="B1457"/>
  <c r="D1457"/>
  <c r="F1457"/>
  <c r="C1388"/>
  <c r="B1389"/>
  <c r="D1389"/>
  <c r="C1390"/>
  <c r="B1391"/>
  <c r="D1391"/>
  <c r="C1392"/>
  <c r="B1393"/>
  <c r="D1393"/>
  <c r="C1394"/>
  <c r="B1395"/>
  <c r="D1395"/>
  <c r="C1396"/>
  <c r="B1397"/>
  <c r="D1397"/>
  <c r="C1398"/>
  <c r="E1398"/>
  <c r="C1447"/>
  <c r="E1447"/>
  <c r="C1448"/>
  <c r="E1448"/>
  <c r="C1449"/>
  <c r="E1449"/>
  <c r="C1450"/>
  <c r="E1450"/>
  <c r="C1451"/>
  <c r="E1451"/>
  <c r="C1452"/>
  <c r="E1452"/>
  <c r="C1453"/>
  <c r="E1453"/>
  <c r="C1454"/>
  <c r="E1454"/>
  <c r="C1455"/>
  <c r="E1455"/>
  <c r="C1456"/>
  <c r="E1456"/>
  <c r="C1457"/>
  <c r="E1457"/>
  <c r="G1457"/>
  <c r="E1147" l="1"/>
  <c r="G1153"/>
  <c r="B746"/>
  <c r="B742"/>
  <c r="E744"/>
  <c r="G746"/>
  <c r="D747"/>
  <c r="D745"/>
  <c r="D743"/>
  <c r="E747"/>
  <c r="G743"/>
  <c r="E1149"/>
  <c r="G1149"/>
  <c r="F747"/>
  <c r="B747"/>
  <c r="R745"/>
  <c r="N745"/>
  <c r="F745"/>
  <c r="B745"/>
  <c r="R743"/>
  <c r="N743"/>
  <c r="F743"/>
  <c r="B743"/>
  <c r="C747"/>
  <c r="O745"/>
  <c r="C745"/>
  <c r="E743"/>
  <c r="C96"/>
  <c r="F1275"/>
  <c r="H1276"/>
  <c r="B1275"/>
  <c r="B1273"/>
  <c r="K1276"/>
  <c r="K1275"/>
  <c r="R1216"/>
  <c r="F1273"/>
  <c r="K1273"/>
  <c r="R1217"/>
  <c r="C1155"/>
  <c r="C1151"/>
  <c r="C1149"/>
  <c r="C1147"/>
  <c r="R747"/>
  <c r="N747"/>
  <c r="O747"/>
  <c r="G742"/>
  <c r="P745"/>
  <c r="Q745"/>
  <c r="O743"/>
  <c r="C98"/>
  <c r="C94"/>
  <c r="P747"/>
  <c r="F746"/>
  <c r="B744"/>
  <c r="P743"/>
  <c r="F742"/>
  <c r="D741"/>
  <c r="E748"/>
  <c r="C748"/>
  <c r="Q747"/>
  <c r="E746"/>
  <c r="Q743"/>
  <c r="E742"/>
  <c r="G748"/>
  <c r="G744"/>
  <c r="F221"/>
  <c r="R746"/>
  <c r="N746"/>
  <c r="R744"/>
  <c r="N744"/>
  <c r="R742"/>
  <c r="N742"/>
  <c r="Q746"/>
  <c r="Q744"/>
  <c r="Q742"/>
  <c r="F748"/>
  <c r="D748"/>
  <c r="B748"/>
  <c r="P746"/>
  <c r="D746"/>
  <c r="P744"/>
  <c r="D744"/>
  <c r="P742"/>
  <c r="D742"/>
  <c r="F741"/>
  <c r="O746"/>
  <c r="C746"/>
  <c r="O744"/>
  <c r="C744"/>
  <c r="O742"/>
  <c r="C742"/>
  <c r="I565"/>
  <c r="B221"/>
  <c r="C623"/>
  <c r="C621"/>
  <c r="H565"/>
  <c r="D221"/>
  <c r="L221"/>
  <c r="H221"/>
  <c r="G1335"/>
  <c r="G1334"/>
  <c r="G1333"/>
  <c r="G1332"/>
  <c r="G1331"/>
  <c r="G1330"/>
  <c r="G1329"/>
  <c r="G1328"/>
  <c r="G1327"/>
  <c r="K1274"/>
  <c r="K1272"/>
  <c r="B1155"/>
  <c r="B1153"/>
  <c r="C100"/>
  <c r="K221"/>
  <c r="E98"/>
  <c r="F98"/>
  <c r="J1156"/>
  <c r="G1336"/>
  <c r="G1337"/>
  <c r="P1289"/>
  <c r="P1290" s="1"/>
  <c r="D1276"/>
  <c r="Q1289"/>
  <c r="Q1290" s="1"/>
  <c r="M1289"/>
  <c r="M1290" s="1"/>
  <c r="M1276"/>
  <c r="E1276"/>
  <c r="C1276"/>
  <c r="I1275"/>
  <c r="I1274"/>
  <c r="I1273"/>
  <c r="G1272"/>
  <c r="S1249"/>
  <c r="S1272" s="1"/>
  <c r="G1271"/>
  <c r="S1248"/>
  <c r="S1271" s="1"/>
  <c r="G1270"/>
  <c r="S1247"/>
  <c r="S1270" s="1"/>
  <c r="G1269"/>
  <c r="S1246"/>
  <c r="S1269" s="1"/>
  <c r="G1268"/>
  <c r="S1245"/>
  <c r="S1268" s="1"/>
  <c r="G1267"/>
  <c r="S1244"/>
  <c r="S1267" s="1"/>
  <c r="G1266"/>
  <c r="S1243"/>
  <c r="S1266" s="1"/>
  <c r="L1275"/>
  <c r="H1275"/>
  <c r="J1274"/>
  <c r="L1273"/>
  <c r="H1273"/>
  <c r="J1272"/>
  <c r="E1272"/>
  <c r="L1271"/>
  <c r="H1271"/>
  <c r="C1271"/>
  <c r="J1270"/>
  <c r="E1270"/>
  <c r="L1269"/>
  <c r="H1269"/>
  <c r="C1269"/>
  <c r="J1268"/>
  <c r="E1268"/>
  <c r="L1267"/>
  <c r="H1267"/>
  <c r="C1267"/>
  <c r="J1266"/>
  <c r="E1266"/>
  <c r="F1272"/>
  <c r="B1272"/>
  <c r="I1271"/>
  <c r="D1271"/>
  <c r="K1270"/>
  <c r="F1270"/>
  <c r="B1270"/>
  <c r="I1269"/>
  <c r="D1269"/>
  <c r="K1268"/>
  <c r="F1268"/>
  <c r="B1268"/>
  <c r="I1267"/>
  <c r="D1267"/>
  <c r="K1266"/>
  <c r="F1266"/>
  <c r="B1266"/>
  <c r="S1230"/>
  <c r="S1231" s="1"/>
  <c r="S1217"/>
  <c r="Q1216"/>
  <c r="Q1214"/>
  <c r="Q1212"/>
  <c r="Q1210"/>
  <c r="Q1208"/>
  <c r="H1170"/>
  <c r="H1171" s="1"/>
  <c r="H1156"/>
  <c r="B1156"/>
  <c r="G1155"/>
  <c r="J1131"/>
  <c r="G1151"/>
  <c r="J1127"/>
  <c r="H1151" s="1"/>
  <c r="J1108"/>
  <c r="J1109" s="1"/>
  <c r="J1094"/>
  <c r="R1214"/>
  <c r="R1212"/>
  <c r="R1210"/>
  <c r="R1208"/>
  <c r="B1152"/>
  <c r="B1150"/>
  <c r="B1146"/>
  <c r="H1155"/>
  <c r="E1154"/>
  <c r="E1152"/>
  <c r="G1150"/>
  <c r="J1126"/>
  <c r="G1148"/>
  <c r="J1124"/>
  <c r="I1148" s="1"/>
  <c r="G1146"/>
  <c r="J1122"/>
  <c r="I1146" s="1"/>
  <c r="G809"/>
  <c r="G807"/>
  <c r="G805"/>
  <c r="G803"/>
  <c r="G801"/>
  <c r="G799"/>
  <c r="J1129"/>
  <c r="J1153" s="1"/>
  <c r="B1151"/>
  <c r="E1148"/>
  <c r="J1123"/>
  <c r="H1147" s="1"/>
  <c r="B1147"/>
  <c r="H1092"/>
  <c r="H1090"/>
  <c r="H1088"/>
  <c r="H1086"/>
  <c r="H1084"/>
  <c r="P761"/>
  <c r="P762" s="1"/>
  <c r="P748"/>
  <c r="H642"/>
  <c r="H643" s="1"/>
  <c r="G627"/>
  <c r="J603"/>
  <c r="H627" s="1"/>
  <c r="G625"/>
  <c r="J601"/>
  <c r="H625" s="1"/>
  <c r="G623"/>
  <c r="J599"/>
  <c r="H623" s="1"/>
  <c r="G621"/>
  <c r="J597"/>
  <c r="H621" s="1"/>
  <c r="G619"/>
  <c r="J595"/>
  <c r="H619" s="1"/>
  <c r="F1150"/>
  <c r="F1148"/>
  <c r="F1146"/>
  <c r="I1094"/>
  <c r="I1092"/>
  <c r="I1090"/>
  <c r="I1088"/>
  <c r="I1086"/>
  <c r="I1084"/>
  <c r="O761"/>
  <c r="O762" s="1"/>
  <c r="O748"/>
  <c r="E741"/>
  <c r="G740"/>
  <c r="S717"/>
  <c r="S740" s="1"/>
  <c r="G739"/>
  <c r="S716"/>
  <c r="S739" s="1"/>
  <c r="G738"/>
  <c r="S715"/>
  <c r="S738" s="1"/>
  <c r="F628"/>
  <c r="C627"/>
  <c r="C625"/>
  <c r="I642"/>
  <c r="I643" s="1"/>
  <c r="S748"/>
  <c r="G761"/>
  <c r="G762" s="1"/>
  <c r="K740"/>
  <c r="F740"/>
  <c r="B740"/>
  <c r="I739"/>
  <c r="D739"/>
  <c r="K738"/>
  <c r="F738"/>
  <c r="B738"/>
  <c r="Q687"/>
  <c r="Q685"/>
  <c r="Q683"/>
  <c r="Q681"/>
  <c r="Q679"/>
  <c r="F627"/>
  <c r="F625"/>
  <c r="F623"/>
  <c r="F621"/>
  <c r="F619"/>
  <c r="J580"/>
  <c r="J581" s="1"/>
  <c r="J566"/>
  <c r="P234"/>
  <c r="P235" s="1"/>
  <c r="D115"/>
  <c r="D116" s="1"/>
  <c r="D101"/>
  <c r="J53"/>
  <c r="J54" s="1"/>
  <c r="J39"/>
  <c r="J740"/>
  <c r="E740"/>
  <c r="L739"/>
  <c r="H739"/>
  <c r="C739"/>
  <c r="J738"/>
  <c r="E738"/>
  <c r="Q688"/>
  <c r="Q686"/>
  <c r="Q684"/>
  <c r="Q682"/>
  <c r="Q680"/>
  <c r="B627"/>
  <c r="B625"/>
  <c r="B623"/>
  <c r="B621"/>
  <c r="B619"/>
  <c r="G282"/>
  <c r="G280"/>
  <c r="G278"/>
  <c r="G276"/>
  <c r="G274"/>
  <c r="G272"/>
  <c r="O234"/>
  <c r="O235" s="1"/>
  <c r="G234"/>
  <c r="G235" s="1"/>
  <c r="G221"/>
  <c r="S198"/>
  <c r="O221" s="1"/>
  <c r="G220"/>
  <c r="S197"/>
  <c r="S220" s="1"/>
  <c r="G219"/>
  <c r="S196"/>
  <c r="S219" s="1"/>
  <c r="G218"/>
  <c r="S195"/>
  <c r="S218" s="1"/>
  <c r="G217"/>
  <c r="S194"/>
  <c r="S217" s="1"/>
  <c r="G216"/>
  <c r="S193"/>
  <c r="S216" s="1"/>
  <c r="G215"/>
  <c r="S192"/>
  <c r="S215" s="1"/>
  <c r="G214"/>
  <c r="S191"/>
  <c r="S214" s="1"/>
  <c r="G213"/>
  <c r="S190"/>
  <c r="S213" s="1"/>
  <c r="G212"/>
  <c r="S189"/>
  <c r="S212" s="1"/>
  <c r="G211"/>
  <c r="S188"/>
  <c r="S211" s="1"/>
  <c r="B99"/>
  <c r="B95"/>
  <c r="B91"/>
  <c r="G101"/>
  <c r="J77"/>
  <c r="H101" s="1"/>
  <c r="G115"/>
  <c r="G116" s="1"/>
  <c r="G99"/>
  <c r="J75"/>
  <c r="I99" s="1"/>
  <c r="G97"/>
  <c r="J73"/>
  <c r="I97" s="1"/>
  <c r="G95"/>
  <c r="J71"/>
  <c r="I95" s="1"/>
  <c r="G93"/>
  <c r="J69"/>
  <c r="I93" s="1"/>
  <c r="G91"/>
  <c r="J67"/>
  <c r="I91" s="1"/>
  <c r="I564"/>
  <c r="I562"/>
  <c r="I560"/>
  <c r="I558"/>
  <c r="I556"/>
  <c r="J220"/>
  <c r="E220"/>
  <c r="L219"/>
  <c r="H219"/>
  <c r="C219"/>
  <c r="J218"/>
  <c r="E218"/>
  <c r="L217"/>
  <c r="H217"/>
  <c r="C217"/>
  <c r="J216"/>
  <c r="E216"/>
  <c r="L215"/>
  <c r="H215"/>
  <c r="C215"/>
  <c r="J214"/>
  <c r="E214"/>
  <c r="L213"/>
  <c r="H213"/>
  <c r="C213"/>
  <c r="J212"/>
  <c r="E212"/>
  <c r="L211"/>
  <c r="H211"/>
  <c r="C211"/>
  <c r="R160"/>
  <c r="R158"/>
  <c r="R156"/>
  <c r="R154"/>
  <c r="R152"/>
  <c r="J76"/>
  <c r="H100" s="1"/>
  <c r="B100"/>
  <c r="E97"/>
  <c r="J72"/>
  <c r="H96" s="1"/>
  <c r="B96"/>
  <c r="E93"/>
  <c r="J68"/>
  <c r="H92" s="1"/>
  <c r="B92"/>
  <c r="H37"/>
  <c r="H35"/>
  <c r="H33"/>
  <c r="H31"/>
  <c r="H29"/>
  <c r="H563"/>
  <c r="H561"/>
  <c r="H559"/>
  <c r="H557"/>
  <c r="K220"/>
  <c r="F220"/>
  <c r="B220"/>
  <c r="I219"/>
  <c r="D219"/>
  <c r="K218"/>
  <c r="F218"/>
  <c r="B218"/>
  <c r="I217"/>
  <c r="D217"/>
  <c r="K216"/>
  <c r="F216"/>
  <c r="B216"/>
  <c r="I215"/>
  <c r="D215"/>
  <c r="K214"/>
  <c r="F214"/>
  <c r="B214"/>
  <c r="I213"/>
  <c r="D213"/>
  <c r="K212"/>
  <c r="F212"/>
  <c r="B212"/>
  <c r="I211"/>
  <c r="D211"/>
  <c r="R161"/>
  <c r="R159"/>
  <c r="R157"/>
  <c r="R155"/>
  <c r="R153"/>
  <c r="C101"/>
  <c r="C99"/>
  <c r="C97"/>
  <c r="C95"/>
  <c r="C93"/>
  <c r="C91"/>
  <c r="I38"/>
  <c r="I36"/>
  <c r="I34"/>
  <c r="I32"/>
  <c r="I30"/>
  <c r="R1289"/>
  <c r="R1290" s="1"/>
  <c r="N1289"/>
  <c r="N1290" s="1"/>
  <c r="R1271"/>
  <c r="N1269"/>
  <c r="P1266"/>
  <c r="O1289"/>
  <c r="O1290" s="1"/>
  <c r="G1289"/>
  <c r="G1290" s="1"/>
  <c r="G1276"/>
  <c r="S1253"/>
  <c r="O1276" s="1"/>
  <c r="G1275"/>
  <c r="S1252"/>
  <c r="C1275"/>
  <c r="G1274"/>
  <c r="S1251"/>
  <c r="N1274" s="1"/>
  <c r="C1274"/>
  <c r="G1273"/>
  <c r="S1250"/>
  <c r="C1273"/>
  <c r="O1272"/>
  <c r="Q1268"/>
  <c r="J1276"/>
  <c r="J1275"/>
  <c r="L1274"/>
  <c r="H1274"/>
  <c r="J1273"/>
  <c r="L1272"/>
  <c r="H1272"/>
  <c r="C1272"/>
  <c r="J1271"/>
  <c r="E1271"/>
  <c r="L1270"/>
  <c r="H1270"/>
  <c r="C1270"/>
  <c r="J1269"/>
  <c r="E1269"/>
  <c r="L1268"/>
  <c r="H1268"/>
  <c r="C1268"/>
  <c r="J1267"/>
  <c r="E1267"/>
  <c r="L1266"/>
  <c r="H1266"/>
  <c r="C1266"/>
  <c r="B1276"/>
  <c r="D1275"/>
  <c r="F1274"/>
  <c r="B1274"/>
  <c r="D1273"/>
  <c r="I1272"/>
  <c r="D1272"/>
  <c r="K1271"/>
  <c r="F1271"/>
  <c r="B1271"/>
  <c r="I1270"/>
  <c r="D1270"/>
  <c r="K1269"/>
  <c r="F1269"/>
  <c r="B1269"/>
  <c r="I1268"/>
  <c r="D1268"/>
  <c r="K1267"/>
  <c r="F1267"/>
  <c r="B1267"/>
  <c r="I1266"/>
  <c r="D1266"/>
  <c r="R1215"/>
  <c r="R1213"/>
  <c r="R1211"/>
  <c r="R1209"/>
  <c r="R1207"/>
  <c r="D1170"/>
  <c r="D1171" s="1"/>
  <c r="D1156"/>
  <c r="Q1215"/>
  <c r="Q1213"/>
  <c r="Q1211"/>
  <c r="Q1209"/>
  <c r="Q1207"/>
  <c r="B1148"/>
  <c r="I1156"/>
  <c r="I1170"/>
  <c r="I1171" s="1"/>
  <c r="C1156"/>
  <c r="F1155"/>
  <c r="G1154"/>
  <c r="J1130"/>
  <c r="J1154" s="1"/>
  <c r="C1154"/>
  <c r="G1152"/>
  <c r="J1128"/>
  <c r="C1152"/>
  <c r="F1151"/>
  <c r="I1150"/>
  <c r="H1094"/>
  <c r="G808"/>
  <c r="G806"/>
  <c r="G804"/>
  <c r="G802"/>
  <c r="G800"/>
  <c r="B1154"/>
  <c r="E1151"/>
  <c r="E1150"/>
  <c r="J1125"/>
  <c r="H1149" s="1"/>
  <c r="B1149"/>
  <c r="E1146"/>
  <c r="H1093"/>
  <c r="H1091"/>
  <c r="H1089"/>
  <c r="H1087"/>
  <c r="H1085"/>
  <c r="R761"/>
  <c r="R762" s="1"/>
  <c r="R748"/>
  <c r="N761"/>
  <c r="N762" s="1"/>
  <c r="N748"/>
  <c r="N739"/>
  <c r="D642"/>
  <c r="D643" s="1"/>
  <c r="D628"/>
  <c r="G1170"/>
  <c r="G1171" s="1"/>
  <c r="C1153"/>
  <c r="C1150"/>
  <c r="C1148"/>
  <c r="C1146"/>
  <c r="I1093"/>
  <c r="I1091"/>
  <c r="I1089"/>
  <c r="I1087"/>
  <c r="I1085"/>
  <c r="Q761"/>
  <c r="Q762" s="1"/>
  <c r="Q748"/>
  <c r="G741"/>
  <c r="S718"/>
  <c r="S741" s="1"/>
  <c r="Q738"/>
  <c r="S702"/>
  <c r="S703" s="1"/>
  <c r="S689"/>
  <c r="B628"/>
  <c r="B626"/>
  <c r="B624"/>
  <c r="B622"/>
  <c r="B620"/>
  <c r="B618"/>
  <c r="G628"/>
  <c r="J604"/>
  <c r="G642"/>
  <c r="G643" s="1"/>
  <c r="G626"/>
  <c r="J602"/>
  <c r="I626" s="1"/>
  <c r="G624"/>
  <c r="J600"/>
  <c r="I624" s="1"/>
  <c r="G622"/>
  <c r="J598"/>
  <c r="I622" s="1"/>
  <c r="G620"/>
  <c r="J596"/>
  <c r="I620" s="1"/>
  <c r="G618"/>
  <c r="J594"/>
  <c r="I618" s="1"/>
  <c r="B741"/>
  <c r="I740"/>
  <c r="D740"/>
  <c r="K739"/>
  <c r="F739"/>
  <c r="B739"/>
  <c r="I738"/>
  <c r="D738"/>
  <c r="R688"/>
  <c r="R686"/>
  <c r="R684"/>
  <c r="R682"/>
  <c r="R680"/>
  <c r="C628"/>
  <c r="C626"/>
  <c r="C624"/>
  <c r="C622"/>
  <c r="C620"/>
  <c r="C618"/>
  <c r="R234"/>
  <c r="R235" s="1"/>
  <c r="N234"/>
  <c r="N235" s="1"/>
  <c r="H115"/>
  <c r="H116" s="1"/>
  <c r="M761"/>
  <c r="M762" s="1"/>
  <c r="L740"/>
  <c r="H740"/>
  <c r="C740"/>
  <c r="J739"/>
  <c r="E739"/>
  <c r="L738"/>
  <c r="H738"/>
  <c r="C738"/>
  <c r="R687"/>
  <c r="R685"/>
  <c r="R683"/>
  <c r="R681"/>
  <c r="R679"/>
  <c r="E627"/>
  <c r="E626"/>
  <c r="E625"/>
  <c r="E624"/>
  <c r="E623"/>
  <c r="E622"/>
  <c r="E621"/>
  <c r="E620"/>
  <c r="E619"/>
  <c r="E618"/>
  <c r="I566"/>
  <c r="G281"/>
  <c r="G279"/>
  <c r="G277"/>
  <c r="G275"/>
  <c r="G273"/>
  <c r="Q234"/>
  <c r="Q235" s="1"/>
  <c r="M234"/>
  <c r="M235" s="1"/>
  <c r="M221"/>
  <c r="S175"/>
  <c r="S176" s="1"/>
  <c r="S162"/>
  <c r="B101"/>
  <c r="B97"/>
  <c r="B93"/>
  <c r="I115"/>
  <c r="I116" s="1"/>
  <c r="H39"/>
  <c r="I563"/>
  <c r="I561"/>
  <c r="I559"/>
  <c r="I557"/>
  <c r="L220"/>
  <c r="H220"/>
  <c r="C220"/>
  <c r="J219"/>
  <c r="E219"/>
  <c r="L218"/>
  <c r="H218"/>
  <c r="C218"/>
  <c r="J217"/>
  <c r="E217"/>
  <c r="L216"/>
  <c r="H216"/>
  <c r="C216"/>
  <c r="J215"/>
  <c r="E215"/>
  <c r="L214"/>
  <c r="H214"/>
  <c r="C214"/>
  <c r="J213"/>
  <c r="E213"/>
  <c r="L212"/>
  <c r="H212"/>
  <c r="C212"/>
  <c r="J211"/>
  <c r="E211"/>
  <c r="Q161"/>
  <c r="Q159"/>
  <c r="Q157"/>
  <c r="Q155"/>
  <c r="Q153"/>
  <c r="E101"/>
  <c r="E99"/>
  <c r="J74"/>
  <c r="H98" s="1"/>
  <c r="B98"/>
  <c r="E95"/>
  <c r="J70"/>
  <c r="B94"/>
  <c r="E91"/>
  <c r="H38"/>
  <c r="H36"/>
  <c r="H34"/>
  <c r="H32"/>
  <c r="H30"/>
  <c r="H564"/>
  <c r="H562"/>
  <c r="H560"/>
  <c r="H558"/>
  <c r="H556"/>
  <c r="I220"/>
  <c r="D220"/>
  <c r="K219"/>
  <c r="F219"/>
  <c r="B219"/>
  <c r="I218"/>
  <c r="D218"/>
  <c r="K217"/>
  <c r="F217"/>
  <c r="B217"/>
  <c r="I216"/>
  <c r="D216"/>
  <c r="K215"/>
  <c r="F215"/>
  <c r="B215"/>
  <c r="I214"/>
  <c r="D214"/>
  <c r="K213"/>
  <c r="F213"/>
  <c r="B213"/>
  <c r="I212"/>
  <c r="D212"/>
  <c r="K211"/>
  <c r="F211"/>
  <c r="B211"/>
  <c r="Q160"/>
  <c r="Q158"/>
  <c r="Q156"/>
  <c r="Q154"/>
  <c r="Q152"/>
  <c r="F99"/>
  <c r="F97"/>
  <c r="F95"/>
  <c r="F93"/>
  <c r="F91"/>
  <c r="I39"/>
  <c r="I37"/>
  <c r="I35"/>
  <c r="I33"/>
  <c r="I31"/>
  <c r="I29"/>
  <c r="Q740" l="1"/>
  <c r="P740"/>
  <c r="Q1266"/>
  <c r="Q1270"/>
  <c r="R1267"/>
  <c r="P1270"/>
  <c r="Q1267"/>
  <c r="Q1269"/>
  <c r="Q1271"/>
  <c r="N1267"/>
  <c r="P1268"/>
  <c r="R1269"/>
  <c r="N1271"/>
  <c r="P1272"/>
  <c r="N221"/>
  <c r="R221"/>
  <c r="N211"/>
  <c r="Q739"/>
  <c r="P738"/>
  <c r="R739"/>
  <c r="S761"/>
  <c r="S762" s="1"/>
  <c r="Q216"/>
  <c r="R215"/>
  <c r="Q212"/>
  <c r="Q220"/>
  <c r="N213"/>
  <c r="P218"/>
  <c r="I101"/>
  <c r="Q211"/>
  <c r="Q214"/>
  <c r="Q218"/>
  <c r="R211"/>
  <c r="P214"/>
  <c r="N217"/>
  <c r="R219"/>
  <c r="Q213"/>
  <c r="Q215"/>
  <c r="Q217"/>
  <c r="Q219"/>
  <c r="Q221"/>
  <c r="P212"/>
  <c r="R213"/>
  <c r="N215"/>
  <c r="P216"/>
  <c r="R217"/>
  <c r="N219"/>
  <c r="P220"/>
  <c r="J94"/>
  <c r="I94"/>
  <c r="H94"/>
  <c r="J1152"/>
  <c r="H1152"/>
  <c r="S1289"/>
  <c r="S1290" s="1"/>
  <c r="S1276"/>
  <c r="R1274"/>
  <c r="J92"/>
  <c r="I92"/>
  <c r="J100"/>
  <c r="I100"/>
  <c r="J91"/>
  <c r="H91"/>
  <c r="J93"/>
  <c r="H93"/>
  <c r="J95"/>
  <c r="H95"/>
  <c r="J97"/>
  <c r="H97"/>
  <c r="J99"/>
  <c r="H99"/>
  <c r="O211"/>
  <c r="O213"/>
  <c r="O215"/>
  <c r="O217"/>
  <c r="O219"/>
  <c r="S234"/>
  <c r="S235" s="1"/>
  <c r="S221"/>
  <c r="P211"/>
  <c r="R212"/>
  <c r="N214"/>
  <c r="P215"/>
  <c r="R216"/>
  <c r="N218"/>
  <c r="P219"/>
  <c r="R220"/>
  <c r="O739"/>
  <c r="R738"/>
  <c r="N740"/>
  <c r="N741"/>
  <c r="J1147"/>
  <c r="I1147"/>
  <c r="J1146"/>
  <c r="H1146"/>
  <c r="J1148"/>
  <c r="H1148"/>
  <c r="J1150"/>
  <c r="H1150"/>
  <c r="I1152"/>
  <c r="J1151"/>
  <c r="I1151"/>
  <c r="I1153"/>
  <c r="J1155"/>
  <c r="I1155"/>
  <c r="O1267"/>
  <c r="O1269"/>
  <c r="O1271"/>
  <c r="Q1276"/>
  <c r="R1266"/>
  <c r="N1268"/>
  <c r="P1269"/>
  <c r="R1270"/>
  <c r="N1272"/>
  <c r="P1276"/>
  <c r="J618"/>
  <c r="H618"/>
  <c r="J620"/>
  <c r="H620"/>
  <c r="J622"/>
  <c r="H622"/>
  <c r="J624"/>
  <c r="H624"/>
  <c r="J626"/>
  <c r="H626"/>
  <c r="Q741"/>
  <c r="J98"/>
  <c r="I98"/>
  <c r="J642"/>
  <c r="J643" s="1"/>
  <c r="J628"/>
  <c r="P741"/>
  <c r="J1149"/>
  <c r="I1149"/>
  <c r="S1273"/>
  <c r="N1273"/>
  <c r="R1273"/>
  <c r="O1273"/>
  <c r="S1274"/>
  <c r="P1274"/>
  <c r="O1274"/>
  <c r="S1275"/>
  <c r="N1275"/>
  <c r="R1275"/>
  <c r="O1275"/>
  <c r="P1273"/>
  <c r="N1276"/>
  <c r="R1276"/>
  <c r="J96"/>
  <c r="I96"/>
  <c r="J115"/>
  <c r="J116" s="1"/>
  <c r="J101"/>
  <c r="O212"/>
  <c r="O214"/>
  <c r="O216"/>
  <c r="O218"/>
  <c r="O220"/>
  <c r="N212"/>
  <c r="P213"/>
  <c r="R214"/>
  <c r="N216"/>
  <c r="P217"/>
  <c r="R218"/>
  <c r="N220"/>
  <c r="P221"/>
  <c r="I628"/>
  <c r="O738"/>
  <c r="O740"/>
  <c r="O741"/>
  <c r="J619"/>
  <c r="I619"/>
  <c r="J621"/>
  <c r="I621"/>
  <c r="J623"/>
  <c r="I623"/>
  <c r="J625"/>
  <c r="I625"/>
  <c r="J627"/>
  <c r="I627"/>
  <c r="H628"/>
  <c r="N738"/>
  <c r="P739"/>
  <c r="R740"/>
  <c r="R741"/>
  <c r="H1153"/>
  <c r="I1154"/>
  <c r="H1154"/>
  <c r="O1266"/>
  <c r="O1268"/>
  <c r="O1270"/>
  <c r="Q1272"/>
  <c r="Q1273"/>
  <c r="Q1274"/>
  <c r="Q1275"/>
  <c r="N1266"/>
  <c r="P1267"/>
  <c r="R1268"/>
  <c r="N1270"/>
  <c r="P1271"/>
  <c r="R1272"/>
  <c r="P1275"/>
  <c r="J1170"/>
  <c r="J1171" s="1"/>
</calcChain>
</file>

<file path=xl/sharedStrings.xml><?xml version="1.0" encoding="utf-8"?>
<sst xmlns="http://schemas.openxmlformats.org/spreadsheetml/2006/main" count="1799" uniqueCount="189">
  <si>
    <t>Año</t>
  </si>
  <si>
    <t>Total</t>
  </si>
  <si>
    <t>Hombres</t>
  </si>
  <si>
    <t>Mujeres</t>
  </si>
  <si>
    <t>(PORCENTAJE)</t>
  </si>
  <si>
    <t>Variación</t>
  </si>
  <si>
    <t>Absoluta</t>
  </si>
  <si>
    <t>Relativa (%)</t>
  </si>
  <si>
    <t xml:space="preserve">Hombres </t>
  </si>
  <si>
    <t xml:space="preserve">Año </t>
  </si>
  <si>
    <t>Sin Nivel Alcanzado</t>
  </si>
  <si>
    <t>Primaria</t>
  </si>
  <si>
    <t>Secundaria</t>
  </si>
  <si>
    <t>Superior No Universitaria</t>
  </si>
  <si>
    <t>Superior Universitaria</t>
  </si>
  <si>
    <t>Sup. No Universitaria</t>
  </si>
  <si>
    <t>Sup. Universitaria</t>
  </si>
  <si>
    <t>Construcción</t>
  </si>
  <si>
    <t>Comercio</t>
  </si>
  <si>
    <t>Rama de Actividad</t>
  </si>
  <si>
    <t>VARIACIÓN ABSOLUTA Y RELATIVA 2007-17</t>
  </si>
  <si>
    <t>Años</t>
  </si>
  <si>
    <t>General</t>
  </si>
  <si>
    <t>Sin Nivel Educativo</t>
  </si>
  <si>
    <t>PEA 1/</t>
  </si>
  <si>
    <t>PEI 2/</t>
  </si>
  <si>
    <r>
      <t xml:space="preserve">Notas:  </t>
    </r>
    <r>
      <rPr>
        <sz val="8"/>
        <rFont val="Arial"/>
        <family val="2"/>
      </rPr>
      <t>Bases de datos con proyección de la población en base a los resultados del Censo de Población y Vivienda del 2007.</t>
    </r>
  </si>
  <si>
    <t xml:space="preserve">             La suma de las partes puede no coincidir con el total debido al redondeo de las cifras.</t>
  </si>
  <si>
    <t>1/ Se refiere a las personas en edad de trabajar que en la semana de referencia de la encuesta se encontraban trabajando, o no se encontraban trabajando pero estaban buscando trabajo activamente.</t>
  </si>
  <si>
    <r>
      <t xml:space="preserve">Fuente: </t>
    </r>
    <r>
      <rPr>
        <sz val="8"/>
        <rFont val="Arial"/>
        <family val="2"/>
      </rPr>
      <t>INEI - Encuesta Nacional de Hogares sobre Condiciones de Vida y Pobreza, 2007 - 2017.</t>
    </r>
  </si>
  <si>
    <r>
      <t>Elaboración:</t>
    </r>
    <r>
      <rPr>
        <sz val="8"/>
        <rFont val="Arial"/>
        <family val="2"/>
      </rPr>
      <t xml:space="preserve"> UCSS- FCEC- Observatorio Socio Económico Laboral - Lima Norte (OSEL-LN).</t>
    </r>
  </si>
  <si>
    <t>2/ Se refiere a las personas en edad de trabajar que en la semana de referencia de la encuesta no se encontraban trabajando.</t>
  </si>
  <si>
    <t xml:space="preserve">             El nivel educativo considera la educación completa e incompleta.</t>
  </si>
  <si>
    <t>Extractiva 1/</t>
  </si>
  <si>
    <t>Industria 2/</t>
  </si>
  <si>
    <t>Servicios 3/</t>
  </si>
  <si>
    <t>1/ Comprende agricultura, ganadería, silvicultura, pesca y minería</t>
  </si>
  <si>
    <t>2/ Comprende industria de bienes de consumo, industria de bienes intermedios y de capital</t>
  </si>
  <si>
    <t>3/ Comprende servicios no personales, servicios personales y hogares</t>
  </si>
  <si>
    <t xml:space="preserve">Extractiva </t>
  </si>
  <si>
    <t>Industria</t>
  </si>
  <si>
    <t>Servicios</t>
  </si>
  <si>
    <t>REGIÓN LIMA PROVINCIA: POBLACIÓN DE JÓVENES (15 A 29 AÑOS) POR CONDICIÓN DE ACTIVIDAD Y SEXO, 2007-17</t>
  </si>
  <si>
    <t>REGIÓN LIMA PROVINCIA: POBLACIÓN DE JÓVENES (15 A 29 AÑOS) POR SEXO Y CONDICIÓN DE ACTIVIDAD , 2007-17</t>
  </si>
  <si>
    <t>CUADRO Nº 69</t>
  </si>
  <si>
    <t>CUADRO Nº 70</t>
  </si>
  <si>
    <t>CUADRO Nº 71</t>
  </si>
  <si>
    <t>REGIÓN LIMA PROVINCIA: POBLACIÓN DE JÓVENES (15 A 29 AÑOS) POR NIVEL EDUCATIVO ALCANZADO Y SEXO, 2007-17</t>
  </si>
  <si>
    <t>CUADRO Nº 72</t>
  </si>
  <si>
    <t>CUADRO Nº 73</t>
  </si>
  <si>
    <t>CUADRO Nº 74</t>
  </si>
  <si>
    <t>CUADRO Nº 75</t>
  </si>
  <si>
    <t>CUADRO Nº 76</t>
  </si>
  <si>
    <t>CUADRO Nº 77</t>
  </si>
  <si>
    <t>REGIÓN LIMA PROVINCIA: POBLACIÓN ECONÓMICAMENTE ACTIVA JOVEN (15 A 29 AÑOS) OCUPADA POR RAMA DE ACTIVIDAD, 2007-17</t>
  </si>
  <si>
    <t>CUADRO Nº 78</t>
  </si>
  <si>
    <t>CUADRO Nº 79</t>
  </si>
  <si>
    <t>AÑOS</t>
  </si>
  <si>
    <t>Sólo Estudian</t>
  </si>
  <si>
    <t>Sólo Trabajan</t>
  </si>
  <si>
    <t>Estudian y Trabajan</t>
  </si>
  <si>
    <t>No estudian ni trabajan</t>
  </si>
  <si>
    <t>CUADRO Nº 83</t>
  </si>
  <si>
    <t>REGIÓN LIMA PROVINCIA: POBLACIÓN ECONÓMICAMENTE INACTIVA JOVEN (15 A 29 AÑOS) POR RAZONES DE INACTIVIDAD, 2007-17</t>
  </si>
  <si>
    <t>Razón de Inactividad</t>
  </si>
  <si>
    <t>Estudios</t>
  </si>
  <si>
    <t>Quehaceres del Hogar</t>
  </si>
  <si>
    <t>Enfermedad</t>
  </si>
  <si>
    <t>No Especificadas</t>
  </si>
  <si>
    <t>CUADRO N° 86</t>
  </si>
  <si>
    <t>CUADRO N° 90</t>
  </si>
  <si>
    <t>CUADRO N° 91</t>
  </si>
  <si>
    <t>REGIÓN LIMA PROVINCIA: POBLACIÓN DE ADULTOS (30 A 59 AÑOS) POR CONDICIÓN DE ACTIVIDAD Y SEXO, 2007-17</t>
  </si>
  <si>
    <t>REGIÓN LIMA PROVINCIA: POBLACIÓN DE ADULTOS (30 A 59 AÑOS) POR SEXO Y CONDICIÓN DE ACTIVIDAD , 2007-17</t>
  </si>
  <si>
    <t>CUADRO Nº 96</t>
  </si>
  <si>
    <t>CUADRO Nº 97</t>
  </si>
  <si>
    <t>CUADRO Nº 98</t>
  </si>
  <si>
    <t>REGIÓN LIMA PROVINCIA: POBLACIÓN ECONÓMICAMENTE ACTIVA ADULTA (30 A 59 AÑOS) OCUPADA POR NIVEL EDUCATIVO ALCANZADO Y SEXO, 2007-17</t>
  </si>
  <si>
    <t>CUADRO Nº 99</t>
  </si>
  <si>
    <t>CUADRO Nº 100</t>
  </si>
  <si>
    <t>CUADRO Nº 101</t>
  </si>
  <si>
    <t>REGIÓN LIMA PROVINCIA: POBLACIÓN ECONÓMICAMENTE ACTIVA ADULTA (30 A 59 AÑOS) OCUPADA POR SEXO Y NIVEL EDUCATIVO ALCANZADO , 2007-17</t>
  </si>
  <si>
    <t>CUADRO Nº 102</t>
  </si>
  <si>
    <t>CUADRO Nº 103</t>
  </si>
  <si>
    <t>CUADRO Nº 104</t>
  </si>
  <si>
    <t>REGIÓN LIMA PROVINCIA: POBLACIÓN ECONÓMICAMENTE ACTIVA ADULTA (30 A 59 AÑOS) OCUPADA POR RAMA DE ACTIVIDAD, 2007-17</t>
  </si>
  <si>
    <t>CUADRO Nº 105</t>
  </si>
  <si>
    <t>CUADRO Nº 106</t>
  </si>
  <si>
    <t>CUADRO Nº 110</t>
  </si>
  <si>
    <t>REGIÓN LIMA PROVINCIA: POBLACIÓN ECONÓMICAMENTE INACTIVA ADULTA (30 A 59 AÑOS)  POR RAZONES DE INACTIVIDAD, 2007-17</t>
  </si>
  <si>
    <t>CUADRO N° 113</t>
  </si>
  <si>
    <t>CUADRO N° 117</t>
  </si>
  <si>
    <t>CUADRO N° 118</t>
  </si>
  <si>
    <t>REGIÓN LIMA PROVINCIA: POBLACIÓN DE ADULTOS MAYORES (60 AÑOS Y MÁS) POR CONDICIÓN DE ACTIVIDAD Y SEXO, 2007-17</t>
  </si>
  <si>
    <t>REGIÓN LIMA PROVINCIA: POBLACIÓN DE ADULTOS MAYORES (60 AÑOS Y MÁS) POR SEXO Y CONDICIÓN DE ACTIVIDAD , 2007-17</t>
  </si>
  <si>
    <t>CUADRO Nº 123</t>
  </si>
  <si>
    <t>CUADRO Nº 124</t>
  </si>
  <si>
    <t>CUADRO Nº 125</t>
  </si>
  <si>
    <t>REGIÓN LIMA PROVINCIA: POBLACIÓN ECONÓMICAMENTE ACTIVA ADULTA MAYOR (60 AÑOS Y MÁS) OCUPADA POR NIVEL EDUCATIVO ALCANZADO Y SEXO, 2007-17</t>
  </si>
  <si>
    <t>CUADRO Nº 126</t>
  </si>
  <si>
    <t>CUADRO Nº 127</t>
  </si>
  <si>
    <t>CUADRO Nº 128</t>
  </si>
  <si>
    <t>REGIÓN LIMA PROVINCIA: POBLACIÓN ECONÓMICAMENTE ACTIVA ADULTA MAYOR (60 AÑOS Y MÁS) OCUPADA POR SEXO Y NIVEL EDUCATIVO ALCANZADO , 2007-17</t>
  </si>
  <si>
    <t>CUADRO Nº 129</t>
  </si>
  <si>
    <t>CUADRO Nº 130</t>
  </si>
  <si>
    <t>CUADRO Nº 131</t>
  </si>
  <si>
    <t>REGIÓN LIMA PROVINCIA: POBLACIÓN ECONÓMICAMENTE ACTIVA ADULTA MAYOR (60 AÑOS Y MÁS) OCUPADA POR RAMA DE ACTIVIDAD, 2007-17</t>
  </si>
  <si>
    <t>CUADRO Nº 132</t>
  </si>
  <si>
    <t>CUADRO Nº 133</t>
  </si>
  <si>
    <t>CUADRO Nº 137</t>
  </si>
  <si>
    <t>REGIÓN LIMA PROVINCIA: POBLACIÓN ECONÓMICAMENTE INACTIVA ADULTA MAYOR (60 AÑOS Y MÁS) POR RAZONES DE INACTIVIDAD, 2007-17</t>
  </si>
  <si>
    <t>CUADRO N° 140</t>
  </si>
  <si>
    <t>CUADRO N° 144</t>
  </si>
  <si>
    <t>CUADRO N° 145</t>
  </si>
  <si>
    <t>REGIÓN LIMA PROVINCIA: POBLACIÓN ECONÓMICAMENTE ACTIVA JOVEN (15 A 29 AÑOS) OCUPADA POR SEXO Y NIVEL EDUCATIVO ALCANZADO , 2007-17</t>
  </si>
  <si>
    <t>y otro.</t>
  </si>
  <si>
    <t xml:space="preserve">1/ Comprende hizo trámites, buscó local, gestionó préstamos para establecer su propio negocio; </t>
  </si>
  <si>
    <t xml:space="preserve">reparando sus activos (local, máquina, equipo); esperando el inicio de un trabajo dependiente </t>
  </si>
  <si>
    <t>(como obrero, empleado, o trabajador del hogar); vivía de su pensión o jubilación u otras rentas;</t>
  </si>
  <si>
    <t>Otra 1/</t>
  </si>
  <si>
    <t>REGIÓN LIMA PROVINCIA: POBLACIÓN ECONÓMICAMENTE ACTIVA JOVEN (15 A 29 AÑOS) POR CONDICIÓN DE ESTUDIO TRABAJO, 2007-17</t>
  </si>
  <si>
    <t>REGIÓN LIMA PROVINCIA: POBLACIÓN ECONÓMICAMENTE ACTIVA ADULTA (30 A 59 AÑOS) POR CONDICIÓN DE ESTUDIO TRABAJO, 2007-17</t>
  </si>
  <si>
    <t>REGIÓN LIMA PROVINCIA: POBLACIÓN ECONÓMICAMENTE ACTIVA ADULTA MAYOR (60 AÑOS Y MÁS) POR CONDICIÓN DE ESTUDIO TRABAJO, 2007-17</t>
  </si>
  <si>
    <t>CUADRO Nº 80</t>
  </si>
  <si>
    <t>CUADRO Nº 81</t>
  </si>
  <si>
    <t>CUADRO Nº 82</t>
  </si>
  <si>
    <t>CUADRO N° 84</t>
  </si>
  <si>
    <t>CUADRO N° 85</t>
  </si>
  <si>
    <t>CUADRO Nº 87</t>
  </si>
  <si>
    <t>CUADRO Nº 88</t>
  </si>
  <si>
    <t>CUADRO Nº 89</t>
  </si>
  <si>
    <t>CUADRO N° 92</t>
  </si>
  <si>
    <t>CUADRO N° 93</t>
  </si>
  <si>
    <t>CUADRO N° 94</t>
  </si>
  <si>
    <t>CUADRO N° 95</t>
  </si>
  <si>
    <t>CUADRO Nº 107</t>
  </si>
  <si>
    <t>CUADRO Nº 108</t>
  </si>
  <si>
    <t>CUADRO Nº 109</t>
  </si>
  <si>
    <t>CUADRO N° 111</t>
  </si>
  <si>
    <t>CUADRO N° 112</t>
  </si>
  <si>
    <t>CUADRO Nº 114</t>
  </si>
  <si>
    <t>CUADRO Nº 115</t>
  </si>
  <si>
    <t>CUADRO Nº 116</t>
  </si>
  <si>
    <t>CUADRO N° 119</t>
  </si>
  <si>
    <t>CUADRO N° 120</t>
  </si>
  <si>
    <t>CUADRO N° 121</t>
  </si>
  <si>
    <t>CUADRO N° 122</t>
  </si>
  <si>
    <t>CUADRO Nº 134</t>
  </si>
  <si>
    <t>CUADRO Nº 135</t>
  </si>
  <si>
    <t>CUADRO Nº 136</t>
  </si>
  <si>
    <t>CUADRO N° 138</t>
  </si>
  <si>
    <t>CUADRO N° 139</t>
  </si>
  <si>
    <t>CUADRO Nº 141</t>
  </si>
  <si>
    <t>CUADRO Nº 142</t>
  </si>
  <si>
    <t>CUADRO Nº 143</t>
  </si>
  <si>
    <t>CUADRO N° 146</t>
  </si>
  <si>
    <t>CUADRO N° 147</t>
  </si>
  <si>
    <t>CUADRO N° 148</t>
  </si>
  <si>
    <t>CUADRO N° 149</t>
  </si>
  <si>
    <t>-</t>
  </si>
  <si>
    <t xml:space="preserve">             A/ Cifras Referenciales</t>
  </si>
  <si>
    <r>
      <t xml:space="preserve">1689 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</si>
  <si>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1689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</si>
  <si>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1608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</si>
  <si>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3324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</si>
  <si>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484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</si>
  <si>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1246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</si>
  <si>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1476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</si>
  <si>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1025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</si>
  <si>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1168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</si>
  <si>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1525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</si>
  <si>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1705</t>
    </r>
    <r>
      <rPr>
        <vertAlign val="superscript"/>
        <sz val="11"/>
        <color theme="1"/>
        <rFont val="Calibri"/>
        <family val="2"/>
        <scheme val="minor"/>
      </rPr>
      <t>A/</t>
    </r>
  </si>
  <si>
    <r>
      <t>1895</t>
    </r>
    <r>
      <rPr>
        <vertAlign val="superscript"/>
        <sz val="11"/>
        <color theme="1"/>
        <rFont val="Calibri"/>
        <family val="2"/>
        <scheme val="minor"/>
      </rPr>
      <t>A/</t>
    </r>
  </si>
  <si>
    <t>VARIACIÓN REAL Y PORCENTUAL 2007-17</t>
  </si>
  <si>
    <t>VARIACIÓN ABSOLUTA Y RELATIVA 2007 - 17</t>
  </si>
  <si>
    <r>
      <t>PEA</t>
    </r>
    <r>
      <rPr>
        <b/>
        <vertAlign val="superscript"/>
        <sz val="11"/>
        <color theme="1"/>
        <rFont val="Calibri"/>
        <family val="2"/>
        <scheme val="minor"/>
      </rPr>
      <t xml:space="preserve">1/ </t>
    </r>
    <r>
      <rPr>
        <b/>
        <sz val="11"/>
        <color theme="1"/>
        <rFont val="Calibri"/>
        <family val="2"/>
        <scheme val="minor"/>
      </rPr>
      <t>Hombres</t>
    </r>
  </si>
  <si>
    <r>
      <t>PEA</t>
    </r>
    <r>
      <rPr>
        <b/>
        <vertAlign val="superscript"/>
        <sz val="11"/>
        <color theme="1"/>
        <rFont val="Calibri"/>
        <family val="2"/>
        <scheme val="minor"/>
      </rPr>
      <t>1/</t>
    </r>
    <r>
      <rPr>
        <b/>
        <sz val="11"/>
        <color theme="1"/>
        <rFont val="Calibri"/>
        <family val="2"/>
        <scheme val="minor"/>
      </rPr>
      <t xml:space="preserve"> Mujeres</t>
    </r>
  </si>
  <si>
    <r>
      <t>PEI</t>
    </r>
    <r>
      <rPr>
        <b/>
        <vertAlign val="superscript"/>
        <sz val="11"/>
        <color theme="1"/>
        <rFont val="Calibri"/>
        <family val="2"/>
        <scheme val="minor"/>
      </rPr>
      <t xml:space="preserve">2/ </t>
    </r>
    <r>
      <rPr>
        <b/>
        <sz val="11"/>
        <color theme="1"/>
        <rFont val="Calibri"/>
        <family val="2"/>
        <scheme val="minor"/>
      </rPr>
      <t>Hombres</t>
    </r>
  </si>
  <si>
    <r>
      <t>PEI</t>
    </r>
    <r>
      <rPr>
        <b/>
        <vertAlign val="superscript"/>
        <sz val="11"/>
        <color theme="1"/>
        <rFont val="Calibri"/>
        <family val="2"/>
        <scheme val="minor"/>
      </rPr>
      <t>2/</t>
    </r>
    <r>
      <rPr>
        <b/>
        <sz val="11"/>
        <color theme="1"/>
        <rFont val="Calibri"/>
        <family val="2"/>
        <scheme val="minor"/>
      </rPr>
      <t xml:space="preserve"> Mujeres</t>
    </r>
  </si>
  <si>
    <t>REGIÓN LIMA PROVINCIA: POBLACIÓN ECONÓMICAMENTE ACTIVA JOVEN (15 A 29 AÑOS) OCUPADA INGRESO LABORAL MENSUAL EN SOLES POR SEXO, 2007-17</t>
  </si>
  <si>
    <t>REGIÓN LIMA PROVINCIA: POBLACIÓN ECONÓMICAMENTE ACTIVA JOVEN (15 A 29 AÑOS) OCUPADA INGRESO LABORAL MENSUAL EN SOLES POR NIVEL EDUCATIVO ALCANZADO, 2007-17</t>
  </si>
  <si>
    <t>REGIÓN LIMA PROVINCIA: POBLACIÓN ECONÓMICAMENTE ACTIVA JOVEN (15 A 29 AÑOS) OCUPADA INGRESO LABORAL MENSUAL EN SOLES POR RAMA DE ACTIVIDAD, 2007-17</t>
  </si>
  <si>
    <t>REGIÓN LIMA PROVINCIA: POBLACIÓN ECONÓMICAMENTE ACTIVA ADULTA (30 A 59 AÑOS) OCUPADA INGRESO LABORAL MENSUAL EN SOLES POR SEXO, 2007-17</t>
  </si>
  <si>
    <t>REGIÓN LIMA PROVINCIA: POBLACIÓN ECONÓMICAMENTE ACTIVA ADULTA (30 A 59 AÑOS) OCUPADA INGRESO LABORAL MENSUAL EN SOLES POR NIVEL EDUCATIVO ALCANZADO, 2007-17</t>
  </si>
  <si>
    <t>REGIÓN LIMA PROVINCIA: POBLACIÓN ECONÓMICAMENTE ACTIVA ADULTA (30 A 59 AÑOS) OCUPADA INGRESO LABORAL MENSUAL EN SOLES POR RAMA DE ACTIVIDAD, 2007-17</t>
  </si>
  <si>
    <t>REGIÓN LIMA PROVINCIA: POBLACIÓN ECONÓMICAMENTE ACTIVA ADULTA MAYOR (60 AÑOS Y MÁS) OCUPADA INGRESO LABORAL MENSUAL EN SOLES POR SEXO, 2007-17</t>
  </si>
  <si>
    <t>REGIÓN LIMA PROVINCIA: POBLACIÓN ECONÓMICAMENTE ACTIVA ADULTA MAYOR (60 AÑOS Y MÁS) OCUPADA INGRESO LABORAL MENSUAL EN SOLES POR NIVEL EDUCATIVO ALCANZADO, 2007-17</t>
  </si>
  <si>
    <t>REGIÓN LIMA PROVINCIA: POBLACIÓN ECONÓMICAMENTE ACTIVA ADULTA MAYOR (60 AÑOS Y MÁS) OCUPADA INGRESO LABORAL MENSUAL EN SOLES POR RAMA DE ACTIVIDAD, 2007-17</t>
  </si>
  <si>
    <r>
      <t>PEI</t>
    </r>
    <r>
      <rPr>
        <b/>
        <vertAlign val="superscript"/>
        <sz val="11"/>
        <color theme="1"/>
        <rFont val="Calibri"/>
        <family val="2"/>
        <scheme val="minor"/>
      </rPr>
      <t xml:space="preserve">2/ </t>
    </r>
    <r>
      <rPr>
        <b/>
        <sz val="11"/>
        <color theme="1"/>
        <rFont val="Calibri"/>
        <family val="2"/>
        <scheme val="minor"/>
      </rPr>
      <t>Mujeres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</si>
</sst>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93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horizontal="left"/>
    </xf>
    <xf numFmtId="0" fontId="1" fillId="2" borderId="0" xfId="2" applyFont="1" applyFill="1" applyAlignment="1">
      <alignment horizontal="left"/>
    </xf>
    <xf numFmtId="0" fontId="2" fillId="2" borderId="0" xfId="0" applyFont="1" applyFill="1" applyAlignment="1">
      <alignment horizontal="left" indent="1"/>
    </xf>
    <xf numFmtId="0" fontId="2" fillId="2" borderId="0" xfId="3" applyFont="1" applyFill="1" applyAlignment="1">
      <alignment horizontal="left" indent="1"/>
    </xf>
    <xf numFmtId="0" fontId="5" fillId="0" borderId="0" xfId="0" applyFont="1"/>
    <xf numFmtId="1" fontId="0" fillId="0" borderId="0" xfId="0" applyNumberFormat="1" applyFill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0" xfId="0" applyBorder="1"/>
    <xf numFmtId="2" fontId="0" fillId="0" borderId="0" xfId="0" applyNumberFormat="1" applyBorder="1"/>
    <xf numFmtId="2" fontId="0" fillId="0" borderId="8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Border="1"/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2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0" fillId="0" borderId="11" xfId="0" applyNumberFormat="1" applyBorder="1"/>
    <xf numFmtId="2" fontId="0" fillId="0" borderId="10" xfId="0" applyNumberFormat="1" applyBorder="1"/>
    <xf numFmtId="2" fontId="0" fillId="0" borderId="5" xfId="0" applyNumberFormat="1" applyBorder="1" applyAlignment="1">
      <alignment horizontal="center"/>
    </xf>
    <xf numFmtId="1" fontId="0" fillId="0" borderId="0" xfId="0" applyNumberFormat="1" applyBorder="1"/>
    <xf numFmtId="1" fontId="0" fillId="0" borderId="8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" fontId="0" fillId="0" borderId="11" xfId="0" applyNumberFormat="1" applyBorder="1"/>
    <xf numFmtId="0" fontId="6" fillId="0" borderId="1" xfId="0" applyFont="1" applyBorder="1" applyAlignment="1">
      <alignment wrapText="1"/>
    </xf>
    <xf numFmtId="1" fontId="0" fillId="0" borderId="10" xfId="0" applyNumberFormat="1" applyBorder="1"/>
    <xf numFmtId="0" fontId="6" fillId="0" borderId="12" xfId="0" applyFont="1" applyBorder="1" applyAlignment="1">
      <alignment wrapText="1"/>
    </xf>
    <xf numFmtId="1" fontId="0" fillId="0" borderId="7" xfId="0" applyNumberFormat="1" applyBorder="1"/>
    <xf numFmtId="1" fontId="0" fillId="0" borderId="4" xfId="0" applyNumberFormat="1" applyBorder="1"/>
    <xf numFmtId="1" fontId="0" fillId="0" borderId="7" xfId="0" applyNumberFormat="1" applyFill="1" applyBorder="1"/>
    <xf numFmtId="1" fontId="0" fillId="0" borderId="7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 applyAlignment="1">
      <alignment horizontal="center"/>
    </xf>
    <xf numFmtId="1" fontId="0" fillId="0" borderId="0" xfId="0" applyNumberFormat="1" applyFill="1" applyBorder="1"/>
    <xf numFmtId="1" fontId="0" fillId="0" borderId="8" xfId="0" applyNumberFormat="1" applyFill="1" applyBorder="1"/>
    <xf numFmtId="1" fontId="0" fillId="0" borderId="4" xfId="0" applyNumberFormat="1" applyFill="1" applyBorder="1"/>
    <xf numFmtId="1" fontId="0" fillId="0" borderId="5" xfId="0" applyNumberFormat="1" applyFill="1" applyBorder="1"/>
    <xf numFmtId="1" fontId="0" fillId="0" borderId="6" xfId="0" applyNumberFormat="1" applyFill="1" applyBorder="1"/>
    <xf numFmtId="0" fontId="6" fillId="0" borderId="13" xfId="0" applyFont="1" applyBorder="1"/>
    <xf numFmtId="1" fontId="0" fillId="0" borderId="0" xfId="0" applyNumberForma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</cellXfs>
  <cellStyles count="4">
    <cellStyle name="Normal" xfId="0" builtinId="0"/>
    <cellStyle name="Normal 10" xfId="2"/>
    <cellStyle name="Normal 7" xfId="3"/>
    <cellStyle name="Normal_triptico FEBRERO 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Hoja2!$B$2</c:f>
              <c:strCache>
                <c:ptCount val="1"/>
                <c:pt idx="0">
                  <c:v>PEA1/ Hombres</c:v>
                </c:pt>
              </c:strCache>
            </c:strRef>
          </c:tx>
          <c:marker>
            <c:symbol val="none"/>
          </c:marker>
          <c:cat>
            <c:numRef>
              <c:f>Hoja2!$A$3:$A$13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Hoja2!$B$3:$B$13</c:f>
              <c:numCache>
                <c:formatCode>General</c:formatCode>
                <c:ptCount val="11"/>
                <c:pt idx="0">
                  <c:v>830741</c:v>
                </c:pt>
                <c:pt idx="1">
                  <c:v>888902</c:v>
                </c:pt>
                <c:pt idx="2">
                  <c:v>876718</c:v>
                </c:pt>
                <c:pt idx="3">
                  <c:v>880701</c:v>
                </c:pt>
                <c:pt idx="4">
                  <c:v>887372</c:v>
                </c:pt>
                <c:pt idx="5">
                  <c:v>892054</c:v>
                </c:pt>
                <c:pt idx="6">
                  <c:v>885545</c:v>
                </c:pt>
                <c:pt idx="7">
                  <c:v>863982</c:v>
                </c:pt>
                <c:pt idx="8">
                  <c:v>848015</c:v>
                </c:pt>
                <c:pt idx="9">
                  <c:v>882025</c:v>
                </c:pt>
                <c:pt idx="10">
                  <c:v>888479</c:v>
                </c:pt>
              </c:numCache>
            </c:numRef>
          </c:val>
        </c:ser>
        <c:ser>
          <c:idx val="1"/>
          <c:order val="1"/>
          <c:tx>
            <c:strRef>
              <c:f>Hoja2!$C$2</c:f>
              <c:strCache>
                <c:ptCount val="1"/>
                <c:pt idx="0">
                  <c:v>PEA1/ Mujeres</c:v>
                </c:pt>
              </c:strCache>
            </c:strRef>
          </c:tx>
          <c:marker>
            <c:symbol val="none"/>
          </c:marker>
          <c:cat>
            <c:numRef>
              <c:f>Hoja2!$A$3:$A$13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Hoja2!$C$3:$C$13</c:f>
              <c:numCache>
                <c:formatCode>General</c:formatCode>
                <c:ptCount val="11"/>
                <c:pt idx="0">
                  <c:v>748100</c:v>
                </c:pt>
                <c:pt idx="1">
                  <c:v>768432</c:v>
                </c:pt>
                <c:pt idx="2">
                  <c:v>774873</c:v>
                </c:pt>
                <c:pt idx="3">
                  <c:v>755343</c:v>
                </c:pt>
                <c:pt idx="4">
                  <c:v>781700</c:v>
                </c:pt>
                <c:pt idx="5">
                  <c:v>794770</c:v>
                </c:pt>
                <c:pt idx="6">
                  <c:v>753898</c:v>
                </c:pt>
                <c:pt idx="7">
                  <c:v>719809</c:v>
                </c:pt>
                <c:pt idx="8">
                  <c:v>730705</c:v>
                </c:pt>
                <c:pt idx="9">
                  <c:v>755187</c:v>
                </c:pt>
                <c:pt idx="10">
                  <c:v>791420</c:v>
                </c:pt>
              </c:numCache>
            </c:numRef>
          </c:val>
        </c:ser>
        <c:ser>
          <c:idx val="2"/>
          <c:order val="2"/>
          <c:tx>
            <c:strRef>
              <c:f>Hoja2!$D$2</c:f>
              <c:strCache>
                <c:ptCount val="1"/>
                <c:pt idx="0">
                  <c:v>PEI2/ Hombres</c:v>
                </c:pt>
              </c:strCache>
            </c:strRef>
          </c:tx>
          <c:marker>
            <c:symbol val="none"/>
          </c:marker>
          <c:cat>
            <c:numRef>
              <c:f>Hoja2!$A$3:$A$13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Hoja2!$D$3:$D$13</c:f>
              <c:numCache>
                <c:formatCode>General</c:formatCode>
                <c:ptCount val="11"/>
                <c:pt idx="0">
                  <c:v>318119</c:v>
                </c:pt>
                <c:pt idx="1">
                  <c:v>309642</c:v>
                </c:pt>
                <c:pt idx="2">
                  <c:v>340043</c:v>
                </c:pt>
                <c:pt idx="3">
                  <c:v>315065</c:v>
                </c:pt>
                <c:pt idx="4">
                  <c:v>334781</c:v>
                </c:pt>
                <c:pt idx="5">
                  <c:v>353035</c:v>
                </c:pt>
                <c:pt idx="6">
                  <c:v>390473</c:v>
                </c:pt>
                <c:pt idx="7">
                  <c:v>443779</c:v>
                </c:pt>
                <c:pt idx="8">
                  <c:v>430100</c:v>
                </c:pt>
                <c:pt idx="9">
                  <c:v>443206</c:v>
                </c:pt>
                <c:pt idx="10">
                  <c:v>428492</c:v>
                </c:pt>
              </c:numCache>
            </c:numRef>
          </c:val>
        </c:ser>
        <c:ser>
          <c:idx val="3"/>
          <c:order val="3"/>
          <c:tx>
            <c:strRef>
              <c:f>Hoja2!$E$2</c:f>
              <c:strCache>
                <c:ptCount val="1"/>
                <c:pt idx="0">
                  <c:v>PEI2/ Mujeres</c:v>
                </c:pt>
              </c:strCache>
            </c:strRef>
          </c:tx>
          <c:marker>
            <c:symbol val="none"/>
          </c:marker>
          <c:cat>
            <c:numRef>
              <c:f>Hoja2!$A$3:$A$13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Hoja2!$E$3:$E$13</c:f>
              <c:numCache>
                <c:formatCode>General</c:formatCode>
                <c:ptCount val="11"/>
                <c:pt idx="0">
                  <c:v>491073</c:v>
                </c:pt>
                <c:pt idx="1">
                  <c:v>496061</c:v>
                </c:pt>
                <c:pt idx="2">
                  <c:v>504771</c:v>
                </c:pt>
                <c:pt idx="3">
                  <c:v>493081</c:v>
                </c:pt>
                <c:pt idx="4">
                  <c:v>508367</c:v>
                </c:pt>
                <c:pt idx="5">
                  <c:v>483229</c:v>
                </c:pt>
                <c:pt idx="6">
                  <c:v>544881</c:v>
                </c:pt>
                <c:pt idx="7">
                  <c:v>601407</c:v>
                </c:pt>
                <c:pt idx="8">
                  <c:v>615400</c:v>
                </c:pt>
                <c:pt idx="9">
                  <c:v>594924</c:v>
                </c:pt>
                <c:pt idx="10">
                  <c:v>562467</c:v>
                </c:pt>
              </c:numCache>
            </c:numRef>
          </c:val>
        </c:ser>
        <c:marker val="1"/>
        <c:axId val="48379008"/>
        <c:axId val="52761344"/>
      </c:lineChart>
      <c:catAx>
        <c:axId val="48379008"/>
        <c:scaling>
          <c:orientation val="minMax"/>
        </c:scaling>
        <c:axPos val="b"/>
        <c:numFmt formatCode="General" sourceLinked="1"/>
        <c:tickLblPos val="nextTo"/>
        <c:crossAx val="52761344"/>
        <c:crosses val="autoZero"/>
        <c:auto val="1"/>
        <c:lblAlgn val="ctr"/>
        <c:lblOffset val="100"/>
      </c:catAx>
      <c:valAx>
        <c:axId val="52761344"/>
        <c:scaling>
          <c:orientation val="minMax"/>
        </c:scaling>
        <c:axPos val="l"/>
        <c:majorGridlines/>
        <c:numFmt formatCode="General" sourceLinked="1"/>
        <c:tickLblPos val="nextTo"/>
        <c:crossAx val="48379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Hoja2!$B$155</c:f>
              <c:strCache>
                <c:ptCount val="1"/>
                <c:pt idx="0">
                  <c:v>Sin Nivel Alcanzado</c:v>
                </c:pt>
              </c:strCache>
            </c:strRef>
          </c:tx>
          <c:marker>
            <c:symbol val="none"/>
          </c:marker>
          <c:cat>
            <c:numRef>
              <c:f>Hoja2!$A$156:$A$166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Hoja2!$B$156:$B$166</c:f>
              <c:numCache>
                <c:formatCode>General</c:formatCode>
                <c:ptCount val="11"/>
                <c:pt idx="0">
                  <c:v>27957</c:v>
                </c:pt>
                <c:pt idx="1">
                  <c:v>28081</c:v>
                </c:pt>
                <c:pt idx="2">
                  <c:v>28818</c:v>
                </c:pt>
                <c:pt idx="3">
                  <c:v>31112</c:v>
                </c:pt>
                <c:pt idx="4">
                  <c:v>31204</c:v>
                </c:pt>
                <c:pt idx="5">
                  <c:v>18682</c:v>
                </c:pt>
                <c:pt idx="6">
                  <c:v>19419</c:v>
                </c:pt>
                <c:pt idx="7">
                  <c:v>16102</c:v>
                </c:pt>
                <c:pt idx="8">
                  <c:v>19423</c:v>
                </c:pt>
                <c:pt idx="9">
                  <c:v>22562</c:v>
                </c:pt>
                <c:pt idx="10">
                  <c:v>20873</c:v>
                </c:pt>
              </c:numCache>
            </c:numRef>
          </c:val>
        </c:ser>
        <c:ser>
          <c:idx val="1"/>
          <c:order val="1"/>
          <c:tx>
            <c:strRef>
              <c:f>Hoja2!$C$155</c:f>
              <c:strCache>
                <c:ptCount val="1"/>
                <c:pt idx="0">
                  <c:v>Primaria</c:v>
                </c:pt>
              </c:strCache>
            </c:strRef>
          </c:tx>
          <c:marker>
            <c:symbol val="none"/>
          </c:marker>
          <c:cat>
            <c:numRef>
              <c:f>Hoja2!$A$156:$A$166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Hoja2!$C$156:$C$166</c:f>
              <c:numCache>
                <c:formatCode>General</c:formatCode>
                <c:ptCount val="11"/>
                <c:pt idx="0">
                  <c:v>334331</c:v>
                </c:pt>
                <c:pt idx="1">
                  <c:v>317388</c:v>
                </c:pt>
                <c:pt idx="2">
                  <c:v>347000</c:v>
                </c:pt>
                <c:pt idx="3">
                  <c:v>354508</c:v>
                </c:pt>
                <c:pt idx="4">
                  <c:v>358106</c:v>
                </c:pt>
                <c:pt idx="5">
                  <c:v>326845</c:v>
                </c:pt>
                <c:pt idx="6">
                  <c:v>320636</c:v>
                </c:pt>
                <c:pt idx="7">
                  <c:v>286848</c:v>
                </c:pt>
                <c:pt idx="8">
                  <c:v>304774</c:v>
                </c:pt>
                <c:pt idx="9">
                  <c:v>304384</c:v>
                </c:pt>
                <c:pt idx="10">
                  <c:v>323934</c:v>
                </c:pt>
              </c:numCache>
            </c:numRef>
          </c:val>
        </c:ser>
        <c:ser>
          <c:idx val="2"/>
          <c:order val="2"/>
          <c:tx>
            <c:strRef>
              <c:f>Hoja2!$D$155</c:f>
              <c:strCache>
                <c:ptCount val="1"/>
                <c:pt idx="0">
                  <c:v>Secundaria</c:v>
                </c:pt>
              </c:strCache>
            </c:strRef>
          </c:tx>
          <c:marker>
            <c:symbol val="none"/>
          </c:marker>
          <c:cat>
            <c:numRef>
              <c:f>Hoja2!$A$156:$A$166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Hoja2!$D$156:$D$166</c:f>
              <c:numCache>
                <c:formatCode>General</c:formatCode>
                <c:ptCount val="11"/>
                <c:pt idx="0">
                  <c:v>1087935</c:v>
                </c:pt>
                <c:pt idx="1">
                  <c:v>1125169</c:v>
                </c:pt>
                <c:pt idx="2">
                  <c:v>1115562</c:v>
                </c:pt>
                <c:pt idx="3">
                  <c:v>1254578</c:v>
                </c:pt>
                <c:pt idx="4">
                  <c:v>1224684</c:v>
                </c:pt>
                <c:pt idx="5">
                  <c:v>1298525</c:v>
                </c:pt>
                <c:pt idx="6">
                  <c:v>1319567</c:v>
                </c:pt>
                <c:pt idx="7">
                  <c:v>1428716</c:v>
                </c:pt>
                <c:pt idx="8">
                  <c:v>1479272</c:v>
                </c:pt>
                <c:pt idx="9">
                  <c:v>1477985</c:v>
                </c:pt>
                <c:pt idx="10">
                  <c:v>1555167</c:v>
                </c:pt>
              </c:numCache>
            </c:numRef>
          </c:val>
        </c:ser>
        <c:ser>
          <c:idx val="3"/>
          <c:order val="3"/>
          <c:tx>
            <c:strRef>
              <c:f>Hoja2!$E$155</c:f>
              <c:strCache>
                <c:ptCount val="1"/>
                <c:pt idx="0">
                  <c:v>Superior No Universitaria</c:v>
                </c:pt>
              </c:strCache>
            </c:strRef>
          </c:tx>
          <c:marker>
            <c:symbol val="none"/>
          </c:marker>
          <c:cat>
            <c:numRef>
              <c:f>Hoja2!$A$156:$A$166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Hoja2!$E$156:$E$166</c:f>
              <c:numCache>
                <c:formatCode>General</c:formatCode>
                <c:ptCount val="11"/>
                <c:pt idx="0">
                  <c:v>456576</c:v>
                </c:pt>
                <c:pt idx="1">
                  <c:v>481908</c:v>
                </c:pt>
                <c:pt idx="2">
                  <c:v>485226</c:v>
                </c:pt>
                <c:pt idx="3">
                  <c:v>549312</c:v>
                </c:pt>
                <c:pt idx="4">
                  <c:v>593118</c:v>
                </c:pt>
                <c:pt idx="5">
                  <c:v>582086</c:v>
                </c:pt>
                <c:pt idx="6">
                  <c:v>556681</c:v>
                </c:pt>
                <c:pt idx="7">
                  <c:v>513850</c:v>
                </c:pt>
                <c:pt idx="8">
                  <c:v>516905</c:v>
                </c:pt>
                <c:pt idx="9">
                  <c:v>580049</c:v>
                </c:pt>
                <c:pt idx="10">
                  <c:v>558787</c:v>
                </c:pt>
              </c:numCache>
            </c:numRef>
          </c:val>
        </c:ser>
        <c:ser>
          <c:idx val="4"/>
          <c:order val="4"/>
          <c:tx>
            <c:strRef>
              <c:f>Hoja2!$F$155</c:f>
              <c:strCache>
                <c:ptCount val="1"/>
                <c:pt idx="0">
                  <c:v>Superior Universitaria</c:v>
                </c:pt>
              </c:strCache>
            </c:strRef>
          </c:tx>
          <c:marker>
            <c:symbol val="none"/>
          </c:marker>
          <c:cat>
            <c:numRef>
              <c:f>Hoja2!$A$156:$A$166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Hoja2!$F$156:$F$166</c:f>
              <c:numCache>
                <c:formatCode>General</c:formatCode>
                <c:ptCount val="11"/>
                <c:pt idx="0">
                  <c:v>641468</c:v>
                </c:pt>
                <c:pt idx="1">
                  <c:v>602394</c:v>
                </c:pt>
                <c:pt idx="2">
                  <c:v>638975</c:v>
                </c:pt>
                <c:pt idx="3">
                  <c:v>571924</c:v>
                </c:pt>
                <c:pt idx="4">
                  <c:v>627603</c:v>
                </c:pt>
                <c:pt idx="5">
                  <c:v>669477</c:v>
                </c:pt>
                <c:pt idx="6">
                  <c:v>673228</c:v>
                </c:pt>
                <c:pt idx="7">
                  <c:v>695007</c:v>
                </c:pt>
                <c:pt idx="8">
                  <c:v>682866</c:v>
                </c:pt>
                <c:pt idx="9">
                  <c:v>727539</c:v>
                </c:pt>
                <c:pt idx="10">
                  <c:v>732381</c:v>
                </c:pt>
              </c:numCache>
            </c:numRef>
          </c:val>
        </c:ser>
        <c:marker val="1"/>
        <c:axId val="77314304"/>
        <c:axId val="77320192"/>
      </c:lineChart>
      <c:catAx>
        <c:axId val="77314304"/>
        <c:scaling>
          <c:orientation val="minMax"/>
        </c:scaling>
        <c:axPos val="b"/>
        <c:numFmt formatCode="General" sourceLinked="1"/>
        <c:tickLblPos val="nextTo"/>
        <c:crossAx val="77320192"/>
        <c:crosses val="autoZero"/>
        <c:auto val="1"/>
        <c:lblAlgn val="ctr"/>
        <c:lblOffset val="100"/>
      </c:catAx>
      <c:valAx>
        <c:axId val="77320192"/>
        <c:scaling>
          <c:orientation val="minMax"/>
        </c:scaling>
        <c:axPos val="l"/>
        <c:majorGridlines/>
        <c:numFmt formatCode="General" sourceLinked="1"/>
        <c:tickLblPos val="nextTo"/>
        <c:crossAx val="77314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Hoja2!$B$173</c:f>
              <c:strCache>
                <c:ptCount val="1"/>
                <c:pt idx="0">
                  <c:v>Extractiva 1/</c:v>
                </c:pt>
              </c:strCache>
            </c:strRef>
          </c:tx>
          <c:marker>
            <c:symbol val="none"/>
          </c:marker>
          <c:cat>
            <c:numRef>
              <c:f>Hoja2!$A$174:$A$184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Hoja2!$B$174:$B$184</c:f>
              <c:numCache>
                <c:formatCode>General</c:formatCode>
                <c:ptCount val="11"/>
                <c:pt idx="0">
                  <c:v>117584</c:v>
                </c:pt>
                <c:pt idx="1">
                  <c:v>106105</c:v>
                </c:pt>
                <c:pt idx="2">
                  <c:v>113026</c:v>
                </c:pt>
                <c:pt idx="3">
                  <c:v>108944</c:v>
                </c:pt>
                <c:pt idx="4">
                  <c:v>118409</c:v>
                </c:pt>
                <c:pt idx="5">
                  <c:v>116794</c:v>
                </c:pt>
                <c:pt idx="6">
                  <c:v>115988</c:v>
                </c:pt>
                <c:pt idx="7">
                  <c:v>113437</c:v>
                </c:pt>
                <c:pt idx="8">
                  <c:v>130003</c:v>
                </c:pt>
                <c:pt idx="9">
                  <c:v>138326</c:v>
                </c:pt>
                <c:pt idx="10">
                  <c:v>133816</c:v>
                </c:pt>
              </c:numCache>
            </c:numRef>
          </c:val>
        </c:ser>
        <c:ser>
          <c:idx val="1"/>
          <c:order val="1"/>
          <c:tx>
            <c:strRef>
              <c:f>Hoja2!$C$173</c:f>
              <c:strCache>
                <c:ptCount val="1"/>
                <c:pt idx="0">
                  <c:v>Industria 2/</c:v>
                </c:pt>
              </c:strCache>
            </c:strRef>
          </c:tx>
          <c:marker>
            <c:symbol val="none"/>
          </c:marker>
          <c:cat>
            <c:numRef>
              <c:f>Hoja2!$A$174:$A$184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Hoja2!$C$174:$C$184</c:f>
              <c:numCache>
                <c:formatCode>General</c:formatCode>
                <c:ptCount val="11"/>
                <c:pt idx="0">
                  <c:v>396017</c:v>
                </c:pt>
                <c:pt idx="1">
                  <c:v>398253</c:v>
                </c:pt>
                <c:pt idx="2">
                  <c:v>399520</c:v>
                </c:pt>
                <c:pt idx="3">
                  <c:v>407646</c:v>
                </c:pt>
                <c:pt idx="4">
                  <c:v>385044</c:v>
                </c:pt>
                <c:pt idx="5">
                  <c:v>446889</c:v>
                </c:pt>
                <c:pt idx="6">
                  <c:v>395978</c:v>
                </c:pt>
                <c:pt idx="7">
                  <c:v>399353</c:v>
                </c:pt>
                <c:pt idx="8">
                  <c:v>421208</c:v>
                </c:pt>
                <c:pt idx="9">
                  <c:v>410966</c:v>
                </c:pt>
                <c:pt idx="10">
                  <c:v>428335</c:v>
                </c:pt>
              </c:numCache>
            </c:numRef>
          </c:val>
        </c:ser>
        <c:ser>
          <c:idx val="2"/>
          <c:order val="2"/>
          <c:tx>
            <c:strRef>
              <c:f>Hoja2!$D$173</c:f>
              <c:strCache>
                <c:ptCount val="1"/>
                <c:pt idx="0">
                  <c:v>Construcción</c:v>
                </c:pt>
              </c:strCache>
            </c:strRef>
          </c:tx>
          <c:marker>
            <c:symbol val="none"/>
          </c:marker>
          <c:cat>
            <c:numRef>
              <c:f>Hoja2!$A$174:$A$184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Hoja2!$D$174:$D$184</c:f>
              <c:numCache>
                <c:formatCode>General</c:formatCode>
                <c:ptCount val="11"/>
                <c:pt idx="0">
                  <c:v>172734</c:v>
                </c:pt>
                <c:pt idx="1">
                  <c:v>152178</c:v>
                </c:pt>
                <c:pt idx="2">
                  <c:v>182649</c:v>
                </c:pt>
                <c:pt idx="3">
                  <c:v>199438</c:v>
                </c:pt>
                <c:pt idx="4">
                  <c:v>208630</c:v>
                </c:pt>
                <c:pt idx="5">
                  <c:v>215922</c:v>
                </c:pt>
                <c:pt idx="6">
                  <c:v>209956</c:v>
                </c:pt>
                <c:pt idx="7">
                  <c:v>214232</c:v>
                </c:pt>
                <c:pt idx="8">
                  <c:v>243259</c:v>
                </c:pt>
                <c:pt idx="9">
                  <c:v>244519</c:v>
                </c:pt>
                <c:pt idx="10">
                  <c:v>229032</c:v>
                </c:pt>
              </c:numCache>
            </c:numRef>
          </c:val>
        </c:ser>
        <c:ser>
          <c:idx val="3"/>
          <c:order val="3"/>
          <c:tx>
            <c:strRef>
              <c:f>Hoja2!$E$173</c:f>
              <c:strCache>
                <c:ptCount val="1"/>
                <c:pt idx="0">
                  <c:v>Comercio</c:v>
                </c:pt>
              </c:strCache>
            </c:strRef>
          </c:tx>
          <c:marker>
            <c:symbol val="none"/>
          </c:marker>
          <c:cat>
            <c:numRef>
              <c:f>Hoja2!$A$174:$A$184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Hoja2!$E$174:$E$184</c:f>
              <c:numCache>
                <c:formatCode>General</c:formatCode>
                <c:ptCount val="11"/>
                <c:pt idx="0">
                  <c:v>527595</c:v>
                </c:pt>
                <c:pt idx="1">
                  <c:v>548064</c:v>
                </c:pt>
                <c:pt idx="2">
                  <c:v>546766</c:v>
                </c:pt>
                <c:pt idx="3">
                  <c:v>618898</c:v>
                </c:pt>
                <c:pt idx="4">
                  <c:v>584233</c:v>
                </c:pt>
                <c:pt idx="5">
                  <c:v>641970</c:v>
                </c:pt>
                <c:pt idx="6">
                  <c:v>661716</c:v>
                </c:pt>
                <c:pt idx="7">
                  <c:v>647853</c:v>
                </c:pt>
                <c:pt idx="8">
                  <c:v>599194</c:v>
                </c:pt>
                <c:pt idx="9">
                  <c:v>661914</c:v>
                </c:pt>
                <c:pt idx="10">
                  <c:v>670456</c:v>
                </c:pt>
              </c:numCache>
            </c:numRef>
          </c:val>
        </c:ser>
        <c:ser>
          <c:idx val="4"/>
          <c:order val="4"/>
          <c:tx>
            <c:strRef>
              <c:f>Hoja2!$F$173</c:f>
              <c:strCache>
                <c:ptCount val="1"/>
                <c:pt idx="0">
                  <c:v>Servicios 3/</c:v>
                </c:pt>
              </c:strCache>
            </c:strRef>
          </c:tx>
          <c:marker>
            <c:symbol val="none"/>
          </c:marker>
          <c:cat>
            <c:numRef>
              <c:f>Hoja2!$A$174:$A$184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Hoja2!$F$174:$F$184</c:f>
              <c:numCache>
                <c:formatCode>General</c:formatCode>
                <c:ptCount val="11"/>
                <c:pt idx="0">
                  <c:v>1334339</c:v>
                </c:pt>
                <c:pt idx="1">
                  <c:v>1350337</c:v>
                </c:pt>
                <c:pt idx="2">
                  <c:v>1373619</c:v>
                </c:pt>
                <c:pt idx="3">
                  <c:v>1429714</c:v>
                </c:pt>
                <c:pt idx="4">
                  <c:v>1538399</c:v>
                </c:pt>
                <c:pt idx="5">
                  <c:v>1474411</c:v>
                </c:pt>
                <c:pt idx="6">
                  <c:v>1509512</c:v>
                </c:pt>
                <c:pt idx="7">
                  <c:v>1568050</c:v>
                </c:pt>
                <c:pt idx="8">
                  <c:v>1609727</c:v>
                </c:pt>
                <c:pt idx="9">
                  <c:v>1659319</c:v>
                </c:pt>
                <c:pt idx="10">
                  <c:v>1731786</c:v>
                </c:pt>
              </c:numCache>
            </c:numRef>
          </c:val>
        </c:ser>
        <c:marker val="1"/>
        <c:axId val="77181696"/>
        <c:axId val="77183616"/>
      </c:lineChart>
      <c:catAx>
        <c:axId val="77181696"/>
        <c:scaling>
          <c:orientation val="minMax"/>
        </c:scaling>
        <c:axPos val="b"/>
        <c:numFmt formatCode="General" sourceLinked="1"/>
        <c:tickLblPos val="nextTo"/>
        <c:crossAx val="77183616"/>
        <c:crosses val="autoZero"/>
        <c:auto val="1"/>
        <c:lblAlgn val="ctr"/>
        <c:lblOffset val="100"/>
      </c:catAx>
      <c:valAx>
        <c:axId val="77183616"/>
        <c:scaling>
          <c:orientation val="minMax"/>
        </c:scaling>
        <c:axPos val="l"/>
        <c:majorGridlines/>
        <c:numFmt formatCode="General" sourceLinked="1"/>
        <c:tickLblPos val="nextTo"/>
        <c:crossAx val="77181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Hoja2!$B$188</c:f>
              <c:strCache>
                <c:ptCount val="1"/>
                <c:pt idx="0">
                  <c:v>Sólo Estudian</c:v>
                </c:pt>
              </c:strCache>
            </c:strRef>
          </c:tx>
          <c:marker>
            <c:symbol val="none"/>
          </c:marker>
          <c:cat>
            <c:numRef>
              <c:f>Hoja2!$A$189:$A$199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Hoja2!$B$189:$B$199</c:f>
              <c:numCache>
                <c:formatCode>General</c:formatCode>
                <c:ptCount val="11"/>
                <c:pt idx="0">
                  <c:v>5027</c:v>
                </c:pt>
                <c:pt idx="1">
                  <c:v>7970</c:v>
                </c:pt>
                <c:pt idx="2">
                  <c:v>8828</c:v>
                </c:pt>
                <c:pt idx="3">
                  <c:v>7031</c:v>
                </c:pt>
                <c:pt idx="4">
                  <c:v>15735</c:v>
                </c:pt>
                <c:pt idx="5">
                  <c:v>4603</c:v>
                </c:pt>
                <c:pt idx="6">
                  <c:v>10291</c:v>
                </c:pt>
                <c:pt idx="7">
                  <c:v>7634</c:v>
                </c:pt>
                <c:pt idx="8">
                  <c:v>11801</c:v>
                </c:pt>
                <c:pt idx="9">
                  <c:v>13796</c:v>
                </c:pt>
                <c:pt idx="10">
                  <c:v>9933</c:v>
                </c:pt>
              </c:numCache>
            </c:numRef>
          </c:val>
        </c:ser>
        <c:ser>
          <c:idx val="1"/>
          <c:order val="1"/>
          <c:tx>
            <c:strRef>
              <c:f>Hoja2!$C$188</c:f>
              <c:strCache>
                <c:ptCount val="1"/>
                <c:pt idx="0">
                  <c:v>Sólo Trabajan</c:v>
                </c:pt>
              </c:strCache>
            </c:strRef>
          </c:tx>
          <c:marker>
            <c:symbol val="none"/>
          </c:marker>
          <c:cat>
            <c:numRef>
              <c:f>Hoja2!$A$189:$A$199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Hoja2!$C$189:$C$199</c:f>
              <c:numCache>
                <c:formatCode>General</c:formatCode>
                <c:ptCount val="11"/>
                <c:pt idx="0">
                  <c:v>2487109</c:v>
                </c:pt>
                <c:pt idx="1">
                  <c:v>2505732</c:v>
                </c:pt>
                <c:pt idx="2">
                  <c:v>2558378</c:v>
                </c:pt>
                <c:pt idx="3">
                  <c:v>2707075</c:v>
                </c:pt>
                <c:pt idx="4">
                  <c:v>2756473</c:v>
                </c:pt>
                <c:pt idx="5">
                  <c:v>2815137</c:v>
                </c:pt>
                <c:pt idx="6">
                  <c:v>2821608</c:v>
                </c:pt>
                <c:pt idx="7">
                  <c:v>2858145</c:v>
                </c:pt>
                <c:pt idx="8">
                  <c:v>2951780</c:v>
                </c:pt>
                <c:pt idx="9">
                  <c:v>3047958</c:v>
                </c:pt>
                <c:pt idx="10">
                  <c:v>3131664</c:v>
                </c:pt>
              </c:numCache>
            </c:numRef>
          </c:val>
        </c:ser>
        <c:ser>
          <c:idx val="2"/>
          <c:order val="2"/>
          <c:tx>
            <c:strRef>
              <c:f>Hoja2!$D$188</c:f>
              <c:strCache>
                <c:ptCount val="1"/>
                <c:pt idx="0">
                  <c:v>Estudian y Trabajan</c:v>
                </c:pt>
              </c:strCache>
            </c:strRef>
          </c:tx>
          <c:marker>
            <c:symbol val="none"/>
          </c:marker>
          <c:cat>
            <c:numRef>
              <c:f>Hoja2!$A$189:$A$199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Hoja2!$D$189:$D$199</c:f>
              <c:numCache>
                <c:formatCode>General</c:formatCode>
                <c:ptCount val="11"/>
                <c:pt idx="0">
                  <c:v>61159</c:v>
                </c:pt>
                <c:pt idx="1">
                  <c:v>49207</c:v>
                </c:pt>
                <c:pt idx="2">
                  <c:v>57202</c:v>
                </c:pt>
                <c:pt idx="3">
                  <c:v>57565</c:v>
                </c:pt>
                <c:pt idx="4">
                  <c:v>78240</c:v>
                </c:pt>
                <c:pt idx="5">
                  <c:v>80849</c:v>
                </c:pt>
                <c:pt idx="6">
                  <c:v>71543</c:v>
                </c:pt>
                <c:pt idx="7">
                  <c:v>84781</c:v>
                </c:pt>
                <c:pt idx="8">
                  <c:v>51610</c:v>
                </c:pt>
                <c:pt idx="9">
                  <c:v>67087</c:v>
                </c:pt>
                <c:pt idx="10">
                  <c:v>61761</c:v>
                </c:pt>
              </c:numCache>
            </c:numRef>
          </c:val>
        </c:ser>
        <c:ser>
          <c:idx val="3"/>
          <c:order val="3"/>
          <c:tx>
            <c:strRef>
              <c:f>Hoja2!$E$188</c:f>
              <c:strCache>
                <c:ptCount val="1"/>
                <c:pt idx="0">
                  <c:v>No estudian ni trabajan</c:v>
                </c:pt>
              </c:strCache>
            </c:strRef>
          </c:tx>
          <c:marker>
            <c:symbol val="none"/>
          </c:marker>
          <c:cat>
            <c:numRef>
              <c:f>Hoja2!$A$189:$A$199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Hoja2!$E$189:$E$199</c:f>
              <c:numCache>
                <c:formatCode>General</c:formatCode>
                <c:ptCount val="11"/>
                <c:pt idx="0">
                  <c:v>587720</c:v>
                </c:pt>
                <c:pt idx="1">
                  <c:v>602359</c:v>
                </c:pt>
                <c:pt idx="2">
                  <c:v>633584</c:v>
                </c:pt>
                <c:pt idx="3">
                  <c:v>612554</c:v>
                </c:pt>
                <c:pt idx="4">
                  <c:v>584054</c:v>
                </c:pt>
                <c:pt idx="5">
                  <c:v>615785</c:v>
                </c:pt>
                <c:pt idx="6">
                  <c:v>624201</c:v>
                </c:pt>
                <c:pt idx="7">
                  <c:v>646604</c:v>
                </c:pt>
                <c:pt idx="8">
                  <c:v>670176</c:v>
                </c:pt>
                <c:pt idx="9">
                  <c:v>663600</c:v>
                </c:pt>
                <c:pt idx="10">
                  <c:v>661640</c:v>
                </c:pt>
              </c:numCache>
            </c:numRef>
          </c:val>
        </c:ser>
        <c:marker val="1"/>
        <c:axId val="87823872"/>
        <c:axId val="88027904"/>
      </c:lineChart>
      <c:catAx>
        <c:axId val="87823872"/>
        <c:scaling>
          <c:orientation val="minMax"/>
        </c:scaling>
        <c:axPos val="b"/>
        <c:numFmt formatCode="General" sourceLinked="1"/>
        <c:tickLblPos val="nextTo"/>
        <c:crossAx val="88027904"/>
        <c:crosses val="autoZero"/>
        <c:auto val="1"/>
        <c:lblAlgn val="ctr"/>
        <c:lblOffset val="100"/>
      </c:catAx>
      <c:valAx>
        <c:axId val="88027904"/>
        <c:scaling>
          <c:orientation val="minMax"/>
        </c:scaling>
        <c:axPos val="l"/>
        <c:majorGridlines/>
        <c:numFmt formatCode="General" sourceLinked="1"/>
        <c:tickLblPos val="nextTo"/>
        <c:crossAx val="87823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Hoja2!$B$205</c:f>
              <c:strCache>
                <c:ptCount val="1"/>
                <c:pt idx="0">
                  <c:v>Estudios</c:v>
                </c:pt>
              </c:strCache>
            </c:strRef>
          </c:tx>
          <c:marker>
            <c:symbol val="none"/>
          </c:marker>
          <c:cat>
            <c:numRef>
              <c:f>Hoja2!$A$206:$A$216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Hoja2!$B$206:$B$216</c:f>
              <c:numCache>
                <c:formatCode>General</c:formatCode>
                <c:ptCount val="11"/>
                <c:pt idx="0">
                  <c:v>3918</c:v>
                </c:pt>
                <c:pt idx="1">
                  <c:v>7738</c:v>
                </c:pt>
                <c:pt idx="2">
                  <c:v>4614</c:v>
                </c:pt>
                <c:pt idx="3">
                  <c:v>3529</c:v>
                </c:pt>
                <c:pt idx="4">
                  <c:v>11927</c:v>
                </c:pt>
                <c:pt idx="5">
                  <c:v>4070</c:v>
                </c:pt>
                <c:pt idx="6">
                  <c:v>10718</c:v>
                </c:pt>
                <c:pt idx="7">
                  <c:v>4054</c:v>
                </c:pt>
                <c:pt idx="8">
                  <c:v>8690</c:v>
                </c:pt>
                <c:pt idx="9">
                  <c:v>9855</c:v>
                </c:pt>
                <c:pt idx="10">
                  <c:v>10543</c:v>
                </c:pt>
              </c:numCache>
            </c:numRef>
          </c:val>
        </c:ser>
        <c:ser>
          <c:idx val="1"/>
          <c:order val="1"/>
          <c:tx>
            <c:strRef>
              <c:f>Hoja2!$C$205</c:f>
              <c:strCache>
                <c:ptCount val="1"/>
                <c:pt idx="0">
                  <c:v>Quehaceres del Hogar</c:v>
                </c:pt>
              </c:strCache>
            </c:strRef>
          </c:tx>
          <c:marker>
            <c:symbol val="none"/>
          </c:marker>
          <c:cat>
            <c:numRef>
              <c:f>Hoja2!$A$206:$A$216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Hoja2!$C$206:$C$216</c:f>
              <c:numCache>
                <c:formatCode>General</c:formatCode>
                <c:ptCount val="11"/>
                <c:pt idx="0">
                  <c:v>416071</c:v>
                </c:pt>
                <c:pt idx="1">
                  <c:v>405720</c:v>
                </c:pt>
                <c:pt idx="2">
                  <c:v>419691</c:v>
                </c:pt>
                <c:pt idx="3">
                  <c:v>423214</c:v>
                </c:pt>
                <c:pt idx="4">
                  <c:v>420525</c:v>
                </c:pt>
                <c:pt idx="5">
                  <c:v>454238</c:v>
                </c:pt>
                <c:pt idx="6">
                  <c:v>461701</c:v>
                </c:pt>
                <c:pt idx="7">
                  <c:v>474110</c:v>
                </c:pt>
                <c:pt idx="8">
                  <c:v>484707</c:v>
                </c:pt>
                <c:pt idx="9">
                  <c:v>473540</c:v>
                </c:pt>
                <c:pt idx="10">
                  <c:v>445397</c:v>
                </c:pt>
              </c:numCache>
            </c:numRef>
          </c:val>
        </c:ser>
        <c:ser>
          <c:idx val="2"/>
          <c:order val="2"/>
          <c:tx>
            <c:strRef>
              <c:f>Hoja2!$D$205</c:f>
              <c:strCache>
                <c:ptCount val="1"/>
                <c:pt idx="0">
                  <c:v>Enfermedad</c:v>
                </c:pt>
              </c:strCache>
            </c:strRef>
          </c:tx>
          <c:marker>
            <c:symbol val="none"/>
          </c:marker>
          <c:cat>
            <c:numRef>
              <c:f>Hoja2!$A$206:$A$216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Hoja2!$D$206:$D$216</c:f>
              <c:numCache>
                <c:formatCode>General</c:formatCode>
                <c:ptCount val="11"/>
                <c:pt idx="0">
                  <c:v>41345</c:v>
                </c:pt>
                <c:pt idx="1">
                  <c:v>38862</c:v>
                </c:pt>
                <c:pt idx="2">
                  <c:v>56743</c:v>
                </c:pt>
                <c:pt idx="3">
                  <c:v>41993</c:v>
                </c:pt>
                <c:pt idx="4">
                  <c:v>57911</c:v>
                </c:pt>
                <c:pt idx="5">
                  <c:v>55251</c:v>
                </c:pt>
                <c:pt idx="6">
                  <c:v>54575</c:v>
                </c:pt>
                <c:pt idx="7">
                  <c:v>62933</c:v>
                </c:pt>
                <c:pt idx="8">
                  <c:v>64693</c:v>
                </c:pt>
                <c:pt idx="9">
                  <c:v>56232</c:v>
                </c:pt>
                <c:pt idx="10">
                  <c:v>64674</c:v>
                </c:pt>
              </c:numCache>
            </c:numRef>
          </c:val>
        </c:ser>
        <c:ser>
          <c:idx val="3"/>
          <c:order val="3"/>
          <c:tx>
            <c:strRef>
              <c:f>Hoja2!$E$205</c:f>
              <c:strCache>
                <c:ptCount val="1"/>
                <c:pt idx="0">
                  <c:v>Otra 1/</c:v>
                </c:pt>
              </c:strCache>
            </c:strRef>
          </c:tx>
          <c:marker>
            <c:symbol val="none"/>
          </c:marker>
          <c:cat>
            <c:numRef>
              <c:f>Hoja2!$A$206:$A$216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Hoja2!$E$206:$E$216</c:f>
              <c:numCache>
                <c:formatCode>General</c:formatCode>
                <c:ptCount val="11"/>
                <c:pt idx="0">
                  <c:v>42289</c:v>
                </c:pt>
                <c:pt idx="1">
                  <c:v>56853</c:v>
                </c:pt>
                <c:pt idx="2">
                  <c:v>51169</c:v>
                </c:pt>
                <c:pt idx="3">
                  <c:v>64409</c:v>
                </c:pt>
                <c:pt idx="4">
                  <c:v>37198</c:v>
                </c:pt>
                <c:pt idx="5">
                  <c:v>41799</c:v>
                </c:pt>
                <c:pt idx="6">
                  <c:v>29459</c:v>
                </c:pt>
                <c:pt idx="7">
                  <c:v>40203</c:v>
                </c:pt>
                <c:pt idx="8">
                  <c:v>44481</c:v>
                </c:pt>
                <c:pt idx="9">
                  <c:v>20283</c:v>
                </c:pt>
                <c:pt idx="10">
                  <c:v>30671</c:v>
                </c:pt>
              </c:numCache>
            </c:numRef>
          </c:val>
        </c:ser>
        <c:ser>
          <c:idx val="4"/>
          <c:order val="4"/>
          <c:tx>
            <c:strRef>
              <c:f>Hoja2!$F$205</c:f>
              <c:strCache>
                <c:ptCount val="1"/>
                <c:pt idx="0">
                  <c:v>No Especificadas</c:v>
                </c:pt>
              </c:strCache>
            </c:strRef>
          </c:tx>
          <c:marker>
            <c:symbol val="none"/>
          </c:marker>
          <c:cat>
            <c:numRef>
              <c:f>Hoja2!$A$206:$A$216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Hoja2!$F$206:$F$216</c:f>
              <c:numCache>
                <c:formatCode>General</c:formatCode>
                <c:ptCount val="11"/>
                <c:pt idx="0">
                  <c:v>0</c:v>
                </c:pt>
                <c:pt idx="1">
                  <c:v>1983</c:v>
                </c:pt>
                <c:pt idx="2">
                  <c:v>1201</c:v>
                </c:pt>
                <c:pt idx="3">
                  <c:v>1304</c:v>
                </c:pt>
                <c:pt idx="4">
                  <c:v>2832</c:v>
                </c:pt>
                <c:pt idx="5">
                  <c:v>810</c:v>
                </c:pt>
                <c:pt idx="6">
                  <c:v>1232</c:v>
                </c:pt>
                <c:pt idx="7">
                  <c:v>0</c:v>
                </c:pt>
                <c:pt idx="8">
                  <c:v>3065</c:v>
                </c:pt>
                <c:pt idx="9">
                  <c:v>216</c:v>
                </c:pt>
                <c:pt idx="10">
                  <c:v>476</c:v>
                </c:pt>
              </c:numCache>
            </c:numRef>
          </c:val>
        </c:ser>
        <c:marker val="1"/>
        <c:axId val="67139456"/>
        <c:axId val="67140992"/>
      </c:lineChart>
      <c:catAx>
        <c:axId val="67139456"/>
        <c:scaling>
          <c:orientation val="minMax"/>
        </c:scaling>
        <c:axPos val="b"/>
        <c:numFmt formatCode="General" sourceLinked="1"/>
        <c:tickLblPos val="nextTo"/>
        <c:crossAx val="67140992"/>
        <c:crosses val="autoZero"/>
        <c:auto val="1"/>
        <c:lblAlgn val="ctr"/>
        <c:lblOffset val="100"/>
      </c:catAx>
      <c:valAx>
        <c:axId val="67140992"/>
        <c:scaling>
          <c:orientation val="minMax"/>
        </c:scaling>
        <c:axPos val="l"/>
        <c:majorGridlines/>
        <c:numFmt formatCode="General" sourceLinked="1"/>
        <c:tickLblPos val="nextTo"/>
        <c:crossAx val="67139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Hoja2!$B$220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numRef>
              <c:f>Hoja2!$A$221:$A$231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Hoja2!$B$221:$B$231</c:f>
              <c:numCache>
                <c:formatCode>0</c:formatCode>
                <c:ptCount val="11"/>
                <c:pt idx="0">
                  <c:v>1574</c:v>
                </c:pt>
                <c:pt idx="1">
                  <c:v>1776</c:v>
                </c:pt>
                <c:pt idx="2">
                  <c:v>1762</c:v>
                </c:pt>
                <c:pt idx="3">
                  <c:v>1833</c:v>
                </c:pt>
                <c:pt idx="4">
                  <c:v>1922</c:v>
                </c:pt>
                <c:pt idx="5">
                  <c:v>2061</c:v>
                </c:pt>
                <c:pt idx="6">
                  <c:v>2025</c:v>
                </c:pt>
                <c:pt idx="7">
                  <c:v>2159</c:v>
                </c:pt>
                <c:pt idx="8">
                  <c:v>2281</c:v>
                </c:pt>
                <c:pt idx="9">
                  <c:v>2370</c:v>
                </c:pt>
                <c:pt idx="10">
                  <c:v>2381</c:v>
                </c:pt>
              </c:numCache>
            </c:numRef>
          </c:val>
        </c:ser>
        <c:ser>
          <c:idx val="1"/>
          <c:order val="1"/>
          <c:tx>
            <c:strRef>
              <c:f>Hoja2!$C$220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numRef>
              <c:f>Hoja2!$A$221:$A$231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Hoja2!$C$221:$C$231</c:f>
              <c:numCache>
                <c:formatCode>0</c:formatCode>
                <c:ptCount val="11"/>
                <c:pt idx="0">
                  <c:v>1028</c:v>
                </c:pt>
                <c:pt idx="1">
                  <c:v>1019</c:v>
                </c:pt>
                <c:pt idx="2">
                  <c:v>1193</c:v>
                </c:pt>
                <c:pt idx="3">
                  <c:v>1094</c:v>
                </c:pt>
                <c:pt idx="4">
                  <c:v>1214</c:v>
                </c:pt>
                <c:pt idx="5">
                  <c:v>1387</c:v>
                </c:pt>
                <c:pt idx="6">
                  <c:v>1368</c:v>
                </c:pt>
                <c:pt idx="7">
                  <c:v>1435</c:v>
                </c:pt>
                <c:pt idx="8">
                  <c:v>1608</c:v>
                </c:pt>
                <c:pt idx="9">
                  <c:v>1693</c:v>
                </c:pt>
                <c:pt idx="10">
                  <c:v>1691</c:v>
                </c:pt>
              </c:numCache>
            </c:numRef>
          </c:val>
        </c:ser>
        <c:ser>
          <c:idx val="2"/>
          <c:order val="2"/>
          <c:tx>
            <c:strRef>
              <c:f>Hoja2!$D$220</c:f>
              <c:strCache>
                <c:ptCount val="1"/>
                <c:pt idx="0">
                  <c:v>General</c:v>
                </c:pt>
              </c:strCache>
            </c:strRef>
          </c:tx>
          <c:marker>
            <c:symbol val="none"/>
          </c:marker>
          <c:cat>
            <c:numRef>
              <c:f>Hoja2!$A$221:$A$231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Hoja2!$D$221:$D$231</c:f>
              <c:numCache>
                <c:formatCode>0</c:formatCode>
                <c:ptCount val="11"/>
                <c:pt idx="0">
                  <c:v>1338</c:v>
                </c:pt>
                <c:pt idx="1">
                  <c:v>1444</c:v>
                </c:pt>
                <c:pt idx="2">
                  <c:v>1514</c:v>
                </c:pt>
                <c:pt idx="3">
                  <c:v>1505</c:v>
                </c:pt>
                <c:pt idx="4">
                  <c:v>1600</c:v>
                </c:pt>
                <c:pt idx="5">
                  <c:v>1758</c:v>
                </c:pt>
                <c:pt idx="6">
                  <c:v>1727</c:v>
                </c:pt>
                <c:pt idx="7">
                  <c:v>1833</c:v>
                </c:pt>
                <c:pt idx="8">
                  <c:v>1985</c:v>
                </c:pt>
                <c:pt idx="9">
                  <c:v>2066</c:v>
                </c:pt>
                <c:pt idx="10">
                  <c:v>2068</c:v>
                </c:pt>
              </c:numCache>
            </c:numRef>
          </c:val>
        </c:ser>
        <c:marker val="1"/>
        <c:axId val="87946752"/>
        <c:axId val="87948672"/>
      </c:lineChart>
      <c:catAx>
        <c:axId val="87946752"/>
        <c:scaling>
          <c:orientation val="minMax"/>
        </c:scaling>
        <c:axPos val="b"/>
        <c:numFmt formatCode="General" sourceLinked="1"/>
        <c:tickLblPos val="nextTo"/>
        <c:crossAx val="87948672"/>
        <c:crosses val="autoZero"/>
        <c:auto val="1"/>
        <c:lblAlgn val="ctr"/>
        <c:lblOffset val="100"/>
      </c:catAx>
      <c:valAx>
        <c:axId val="87948672"/>
        <c:scaling>
          <c:orientation val="minMax"/>
        </c:scaling>
        <c:axPos val="l"/>
        <c:majorGridlines/>
        <c:numFmt formatCode="0" sourceLinked="1"/>
        <c:tickLblPos val="nextTo"/>
        <c:crossAx val="87946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Hoja2!$B$236</c:f>
              <c:strCache>
                <c:ptCount val="1"/>
                <c:pt idx="0">
                  <c:v>Sin Nivel Educativo</c:v>
                </c:pt>
              </c:strCache>
            </c:strRef>
          </c:tx>
          <c:marker>
            <c:symbol val="none"/>
          </c:marker>
          <c:cat>
            <c:numRef>
              <c:f>Hoja2!$A$237:$A$247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Hoja2!$B$237:$B$247</c:f>
              <c:numCache>
                <c:formatCode>0</c:formatCode>
                <c:ptCount val="11"/>
                <c:pt idx="0">
                  <c:v>548</c:v>
                </c:pt>
                <c:pt idx="1">
                  <c:v>556</c:v>
                </c:pt>
                <c:pt idx="2">
                  <c:v>467</c:v>
                </c:pt>
                <c:pt idx="3">
                  <c:v>579</c:v>
                </c:pt>
                <c:pt idx="4">
                  <c:v>613</c:v>
                </c:pt>
                <c:pt idx="5">
                  <c:v>591</c:v>
                </c:pt>
                <c:pt idx="6">
                  <c:v>756</c:v>
                </c:pt>
                <c:pt idx="7">
                  <c:v>548</c:v>
                </c:pt>
                <c:pt idx="8">
                  <c:v>681</c:v>
                </c:pt>
                <c:pt idx="9">
                  <c:v>1689</c:v>
                </c:pt>
                <c:pt idx="10">
                  <c:v>868</c:v>
                </c:pt>
              </c:numCache>
            </c:numRef>
          </c:val>
        </c:ser>
        <c:ser>
          <c:idx val="1"/>
          <c:order val="1"/>
          <c:tx>
            <c:strRef>
              <c:f>Hoja2!$C$236</c:f>
              <c:strCache>
                <c:ptCount val="1"/>
                <c:pt idx="0">
                  <c:v>Primaria</c:v>
                </c:pt>
              </c:strCache>
            </c:strRef>
          </c:tx>
          <c:marker>
            <c:symbol val="none"/>
          </c:marker>
          <c:cat>
            <c:numRef>
              <c:f>Hoja2!$A$237:$A$247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Hoja2!$C$237:$C$247</c:f>
              <c:numCache>
                <c:formatCode>0</c:formatCode>
                <c:ptCount val="11"/>
                <c:pt idx="0">
                  <c:v>653</c:v>
                </c:pt>
                <c:pt idx="1">
                  <c:v>733</c:v>
                </c:pt>
                <c:pt idx="2">
                  <c:v>767</c:v>
                </c:pt>
                <c:pt idx="3">
                  <c:v>857</c:v>
                </c:pt>
                <c:pt idx="4">
                  <c:v>883</c:v>
                </c:pt>
                <c:pt idx="5">
                  <c:v>939</c:v>
                </c:pt>
                <c:pt idx="6">
                  <c:v>927</c:v>
                </c:pt>
                <c:pt idx="7">
                  <c:v>1027</c:v>
                </c:pt>
                <c:pt idx="8">
                  <c:v>1221</c:v>
                </c:pt>
                <c:pt idx="9">
                  <c:v>1194</c:v>
                </c:pt>
                <c:pt idx="10">
                  <c:v>1086</c:v>
                </c:pt>
              </c:numCache>
            </c:numRef>
          </c:val>
        </c:ser>
        <c:ser>
          <c:idx val="2"/>
          <c:order val="2"/>
          <c:tx>
            <c:strRef>
              <c:f>Hoja2!$D$236</c:f>
              <c:strCache>
                <c:ptCount val="1"/>
                <c:pt idx="0">
                  <c:v>Secundaria</c:v>
                </c:pt>
              </c:strCache>
            </c:strRef>
          </c:tx>
          <c:marker>
            <c:symbol val="none"/>
          </c:marker>
          <c:cat>
            <c:numRef>
              <c:f>Hoja2!$A$237:$A$247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Hoja2!$D$237:$D$247</c:f>
              <c:numCache>
                <c:formatCode>0</c:formatCode>
                <c:ptCount val="11"/>
                <c:pt idx="0">
                  <c:v>893</c:v>
                </c:pt>
                <c:pt idx="1">
                  <c:v>984</c:v>
                </c:pt>
                <c:pt idx="2">
                  <c:v>1047</c:v>
                </c:pt>
                <c:pt idx="3">
                  <c:v>1120</c:v>
                </c:pt>
                <c:pt idx="4">
                  <c:v>1139</c:v>
                </c:pt>
                <c:pt idx="5">
                  <c:v>1322</c:v>
                </c:pt>
                <c:pt idx="6">
                  <c:v>1285</c:v>
                </c:pt>
                <c:pt idx="7">
                  <c:v>1298</c:v>
                </c:pt>
                <c:pt idx="8">
                  <c:v>1430</c:v>
                </c:pt>
                <c:pt idx="9">
                  <c:v>1479</c:v>
                </c:pt>
                <c:pt idx="10">
                  <c:v>1507</c:v>
                </c:pt>
              </c:numCache>
            </c:numRef>
          </c:val>
        </c:ser>
        <c:ser>
          <c:idx val="3"/>
          <c:order val="3"/>
          <c:tx>
            <c:strRef>
              <c:f>Hoja2!$E$236</c:f>
              <c:strCache>
                <c:ptCount val="1"/>
                <c:pt idx="0">
                  <c:v>Superior No Universitaria</c:v>
                </c:pt>
              </c:strCache>
            </c:strRef>
          </c:tx>
          <c:marker>
            <c:symbol val="none"/>
          </c:marker>
          <c:cat>
            <c:numRef>
              <c:f>Hoja2!$A$237:$A$247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Hoja2!$E$237:$E$247</c:f>
              <c:numCache>
                <c:formatCode>0</c:formatCode>
                <c:ptCount val="11"/>
                <c:pt idx="0">
                  <c:v>1308</c:v>
                </c:pt>
                <c:pt idx="1">
                  <c:v>1445</c:v>
                </c:pt>
                <c:pt idx="2">
                  <c:v>1551</c:v>
                </c:pt>
                <c:pt idx="3">
                  <c:v>1475</c:v>
                </c:pt>
                <c:pt idx="4">
                  <c:v>1510</c:v>
                </c:pt>
                <c:pt idx="5">
                  <c:v>1628</c:v>
                </c:pt>
                <c:pt idx="6">
                  <c:v>1566</c:v>
                </c:pt>
                <c:pt idx="7">
                  <c:v>1815</c:v>
                </c:pt>
                <c:pt idx="8">
                  <c:v>2045</c:v>
                </c:pt>
                <c:pt idx="9">
                  <c:v>1920</c:v>
                </c:pt>
                <c:pt idx="10">
                  <c:v>1885</c:v>
                </c:pt>
              </c:numCache>
            </c:numRef>
          </c:val>
        </c:ser>
        <c:ser>
          <c:idx val="4"/>
          <c:order val="4"/>
          <c:tx>
            <c:strRef>
              <c:f>Hoja2!$F$236</c:f>
              <c:strCache>
                <c:ptCount val="1"/>
                <c:pt idx="0">
                  <c:v>Superior Universitaria</c:v>
                </c:pt>
              </c:strCache>
            </c:strRef>
          </c:tx>
          <c:marker>
            <c:symbol val="none"/>
          </c:marker>
          <c:cat>
            <c:numRef>
              <c:f>Hoja2!$A$237:$A$247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Hoja2!$F$237:$F$247</c:f>
              <c:numCache>
                <c:formatCode>0</c:formatCode>
                <c:ptCount val="11"/>
                <c:pt idx="0">
                  <c:v>2472</c:v>
                </c:pt>
                <c:pt idx="1">
                  <c:v>2681</c:v>
                </c:pt>
                <c:pt idx="2">
                  <c:v>2720</c:v>
                </c:pt>
                <c:pt idx="3">
                  <c:v>2787</c:v>
                </c:pt>
                <c:pt idx="4">
                  <c:v>2993</c:v>
                </c:pt>
                <c:pt idx="5">
                  <c:v>3109</c:v>
                </c:pt>
                <c:pt idx="6">
                  <c:v>3092</c:v>
                </c:pt>
                <c:pt idx="7">
                  <c:v>3265</c:v>
                </c:pt>
                <c:pt idx="8">
                  <c:v>3476</c:v>
                </c:pt>
                <c:pt idx="9">
                  <c:v>3706</c:v>
                </c:pt>
                <c:pt idx="10">
                  <c:v>3821</c:v>
                </c:pt>
              </c:numCache>
            </c:numRef>
          </c:val>
        </c:ser>
        <c:ser>
          <c:idx val="5"/>
          <c:order val="5"/>
          <c:tx>
            <c:strRef>
              <c:f>Hoja2!$G$236</c:f>
              <c:strCache>
                <c:ptCount val="1"/>
                <c:pt idx="0">
                  <c:v>General</c:v>
                </c:pt>
              </c:strCache>
            </c:strRef>
          </c:tx>
          <c:marker>
            <c:symbol val="none"/>
          </c:marker>
          <c:cat>
            <c:numRef>
              <c:f>Hoja2!$A$237:$A$247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Hoja2!$G$237:$G$247</c:f>
              <c:numCache>
                <c:formatCode>0</c:formatCode>
                <c:ptCount val="11"/>
                <c:pt idx="0">
                  <c:v>1338</c:v>
                </c:pt>
                <c:pt idx="1">
                  <c:v>1444</c:v>
                </c:pt>
                <c:pt idx="2">
                  <c:v>1514</c:v>
                </c:pt>
                <c:pt idx="3">
                  <c:v>1505</c:v>
                </c:pt>
                <c:pt idx="4">
                  <c:v>1600</c:v>
                </c:pt>
                <c:pt idx="5">
                  <c:v>1758</c:v>
                </c:pt>
                <c:pt idx="6">
                  <c:v>1727</c:v>
                </c:pt>
                <c:pt idx="7">
                  <c:v>1833</c:v>
                </c:pt>
                <c:pt idx="8">
                  <c:v>1985</c:v>
                </c:pt>
                <c:pt idx="9">
                  <c:v>2066</c:v>
                </c:pt>
                <c:pt idx="10">
                  <c:v>2068</c:v>
                </c:pt>
              </c:numCache>
            </c:numRef>
          </c:val>
        </c:ser>
        <c:marker val="1"/>
        <c:axId val="77307264"/>
        <c:axId val="79850112"/>
      </c:lineChart>
      <c:catAx>
        <c:axId val="77307264"/>
        <c:scaling>
          <c:orientation val="minMax"/>
        </c:scaling>
        <c:axPos val="b"/>
        <c:numFmt formatCode="General" sourceLinked="1"/>
        <c:tickLblPos val="nextTo"/>
        <c:crossAx val="79850112"/>
        <c:crosses val="autoZero"/>
        <c:auto val="1"/>
        <c:lblAlgn val="ctr"/>
        <c:lblOffset val="100"/>
      </c:catAx>
      <c:valAx>
        <c:axId val="79850112"/>
        <c:scaling>
          <c:orientation val="minMax"/>
        </c:scaling>
        <c:axPos val="l"/>
        <c:majorGridlines/>
        <c:numFmt formatCode="0" sourceLinked="1"/>
        <c:tickLblPos val="nextTo"/>
        <c:crossAx val="77307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Hoja2!$B$251</c:f>
              <c:strCache>
                <c:ptCount val="1"/>
                <c:pt idx="0">
                  <c:v>Extractiva </c:v>
                </c:pt>
              </c:strCache>
            </c:strRef>
          </c:tx>
          <c:marker>
            <c:symbol val="none"/>
          </c:marker>
          <c:cat>
            <c:numRef>
              <c:f>Hoja2!$A$252:$A$262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Hoja2!$B$252:$B$262</c:f>
              <c:numCache>
                <c:formatCode>0</c:formatCode>
                <c:ptCount val="11"/>
                <c:pt idx="0">
                  <c:v>1503</c:v>
                </c:pt>
                <c:pt idx="1">
                  <c:v>1911</c:v>
                </c:pt>
                <c:pt idx="2">
                  <c:v>1774</c:v>
                </c:pt>
                <c:pt idx="3">
                  <c:v>1552</c:v>
                </c:pt>
                <c:pt idx="4">
                  <c:v>2106</c:v>
                </c:pt>
                <c:pt idx="5">
                  <c:v>1994</c:v>
                </c:pt>
                <c:pt idx="6">
                  <c:v>1852</c:v>
                </c:pt>
                <c:pt idx="7">
                  <c:v>1798</c:v>
                </c:pt>
                <c:pt idx="8">
                  <c:v>2065</c:v>
                </c:pt>
                <c:pt idx="9">
                  <c:v>2167</c:v>
                </c:pt>
                <c:pt idx="10">
                  <c:v>1988</c:v>
                </c:pt>
              </c:numCache>
            </c:numRef>
          </c:val>
        </c:ser>
        <c:ser>
          <c:idx val="1"/>
          <c:order val="1"/>
          <c:tx>
            <c:strRef>
              <c:f>Hoja2!$C$251</c:f>
              <c:strCache>
                <c:ptCount val="1"/>
                <c:pt idx="0">
                  <c:v>Industria</c:v>
                </c:pt>
              </c:strCache>
            </c:strRef>
          </c:tx>
          <c:marker>
            <c:symbol val="none"/>
          </c:marker>
          <c:cat>
            <c:numRef>
              <c:f>Hoja2!$A$252:$A$262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Hoja2!$C$252:$C$262</c:f>
              <c:numCache>
                <c:formatCode>0</c:formatCode>
                <c:ptCount val="11"/>
                <c:pt idx="0">
                  <c:v>1546</c:v>
                </c:pt>
                <c:pt idx="1">
                  <c:v>1621</c:v>
                </c:pt>
                <c:pt idx="2">
                  <c:v>1629</c:v>
                </c:pt>
                <c:pt idx="3">
                  <c:v>1610</c:v>
                </c:pt>
                <c:pt idx="4">
                  <c:v>1659</c:v>
                </c:pt>
                <c:pt idx="5">
                  <c:v>1585</c:v>
                </c:pt>
                <c:pt idx="6">
                  <c:v>1713</c:v>
                </c:pt>
                <c:pt idx="7">
                  <c:v>1646</c:v>
                </c:pt>
                <c:pt idx="8">
                  <c:v>1937</c:v>
                </c:pt>
                <c:pt idx="9">
                  <c:v>1979</c:v>
                </c:pt>
                <c:pt idx="10">
                  <c:v>2167</c:v>
                </c:pt>
              </c:numCache>
            </c:numRef>
          </c:val>
        </c:ser>
        <c:ser>
          <c:idx val="2"/>
          <c:order val="2"/>
          <c:tx>
            <c:strRef>
              <c:f>Hoja2!$D$251</c:f>
              <c:strCache>
                <c:ptCount val="1"/>
                <c:pt idx="0">
                  <c:v>Construcción</c:v>
                </c:pt>
              </c:strCache>
            </c:strRef>
          </c:tx>
          <c:marker>
            <c:symbol val="none"/>
          </c:marker>
          <c:cat>
            <c:numRef>
              <c:f>Hoja2!$A$252:$A$262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Hoja2!$D$252:$D$262</c:f>
              <c:numCache>
                <c:formatCode>0</c:formatCode>
                <c:ptCount val="11"/>
                <c:pt idx="0">
                  <c:v>1182</c:v>
                </c:pt>
                <c:pt idx="1">
                  <c:v>1660</c:v>
                </c:pt>
                <c:pt idx="2">
                  <c:v>1690</c:v>
                </c:pt>
                <c:pt idx="3">
                  <c:v>1704</c:v>
                </c:pt>
                <c:pt idx="4">
                  <c:v>1668</c:v>
                </c:pt>
                <c:pt idx="5">
                  <c:v>1828</c:v>
                </c:pt>
                <c:pt idx="6">
                  <c:v>2084</c:v>
                </c:pt>
                <c:pt idx="7">
                  <c:v>2121</c:v>
                </c:pt>
                <c:pt idx="8">
                  <c:v>2666</c:v>
                </c:pt>
                <c:pt idx="9">
                  <c:v>2233</c:v>
                </c:pt>
                <c:pt idx="10">
                  <c:v>2097</c:v>
                </c:pt>
              </c:numCache>
            </c:numRef>
          </c:val>
        </c:ser>
        <c:ser>
          <c:idx val="3"/>
          <c:order val="3"/>
          <c:tx>
            <c:strRef>
              <c:f>Hoja2!$E$251</c:f>
              <c:strCache>
                <c:ptCount val="1"/>
                <c:pt idx="0">
                  <c:v>Comercio</c:v>
                </c:pt>
              </c:strCache>
            </c:strRef>
          </c:tx>
          <c:marker>
            <c:symbol val="none"/>
          </c:marker>
          <c:cat>
            <c:numRef>
              <c:f>Hoja2!$A$252:$A$262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Hoja2!$E$252:$E$262</c:f>
              <c:numCache>
                <c:formatCode>0</c:formatCode>
                <c:ptCount val="11"/>
                <c:pt idx="0">
                  <c:v>1170</c:v>
                </c:pt>
                <c:pt idx="1">
                  <c:v>1065</c:v>
                </c:pt>
                <c:pt idx="2">
                  <c:v>1182</c:v>
                </c:pt>
                <c:pt idx="3">
                  <c:v>1215</c:v>
                </c:pt>
                <c:pt idx="4">
                  <c:v>1404</c:v>
                </c:pt>
                <c:pt idx="5">
                  <c:v>1419</c:v>
                </c:pt>
                <c:pt idx="6">
                  <c:v>1544</c:v>
                </c:pt>
                <c:pt idx="7">
                  <c:v>1469</c:v>
                </c:pt>
                <c:pt idx="8">
                  <c:v>1620</c:v>
                </c:pt>
                <c:pt idx="9">
                  <c:v>1780</c:v>
                </c:pt>
                <c:pt idx="10">
                  <c:v>1574</c:v>
                </c:pt>
              </c:numCache>
            </c:numRef>
          </c:val>
        </c:ser>
        <c:ser>
          <c:idx val="4"/>
          <c:order val="4"/>
          <c:tx>
            <c:strRef>
              <c:f>Hoja2!$F$251</c:f>
              <c:strCache>
                <c:ptCount val="1"/>
                <c:pt idx="0">
                  <c:v>Servicios</c:v>
                </c:pt>
              </c:strCache>
            </c:strRef>
          </c:tx>
          <c:marker>
            <c:symbol val="none"/>
          </c:marker>
          <c:cat>
            <c:numRef>
              <c:f>Hoja2!$A$252:$A$262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Hoja2!$F$252:$F$262</c:f>
              <c:numCache>
                <c:formatCode>0</c:formatCode>
                <c:ptCount val="11"/>
                <c:pt idx="0">
                  <c:v>1348</c:v>
                </c:pt>
                <c:pt idx="1">
                  <c:v>1481</c:v>
                </c:pt>
                <c:pt idx="2">
                  <c:v>1563</c:v>
                </c:pt>
                <c:pt idx="3">
                  <c:v>1563</c:v>
                </c:pt>
                <c:pt idx="4">
                  <c:v>1610</c:v>
                </c:pt>
                <c:pt idx="5">
                  <c:v>1922</c:v>
                </c:pt>
                <c:pt idx="6">
                  <c:v>1748</c:v>
                </c:pt>
                <c:pt idx="7">
                  <c:v>1989</c:v>
                </c:pt>
                <c:pt idx="8">
                  <c:v>2017</c:v>
                </c:pt>
                <c:pt idx="9">
                  <c:v>2154</c:v>
                </c:pt>
                <c:pt idx="10">
                  <c:v>2229</c:v>
                </c:pt>
              </c:numCache>
            </c:numRef>
          </c:val>
        </c:ser>
        <c:ser>
          <c:idx val="5"/>
          <c:order val="5"/>
          <c:tx>
            <c:strRef>
              <c:f>Hoja2!$G$251</c:f>
              <c:strCache>
                <c:ptCount val="1"/>
                <c:pt idx="0">
                  <c:v>General</c:v>
                </c:pt>
              </c:strCache>
            </c:strRef>
          </c:tx>
          <c:marker>
            <c:symbol val="none"/>
          </c:marker>
          <c:cat>
            <c:numRef>
              <c:f>Hoja2!$A$252:$A$262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Hoja2!$G$252:$G$262</c:f>
              <c:numCache>
                <c:formatCode>0</c:formatCode>
                <c:ptCount val="11"/>
                <c:pt idx="0">
                  <c:v>1338</c:v>
                </c:pt>
                <c:pt idx="1">
                  <c:v>1444</c:v>
                </c:pt>
                <c:pt idx="2">
                  <c:v>1514</c:v>
                </c:pt>
                <c:pt idx="3">
                  <c:v>1505</c:v>
                </c:pt>
                <c:pt idx="4">
                  <c:v>1600</c:v>
                </c:pt>
                <c:pt idx="5">
                  <c:v>1758</c:v>
                </c:pt>
                <c:pt idx="6">
                  <c:v>1727</c:v>
                </c:pt>
                <c:pt idx="7">
                  <c:v>1833</c:v>
                </c:pt>
                <c:pt idx="8">
                  <c:v>1985</c:v>
                </c:pt>
                <c:pt idx="9">
                  <c:v>2066</c:v>
                </c:pt>
                <c:pt idx="10">
                  <c:v>2068</c:v>
                </c:pt>
              </c:numCache>
            </c:numRef>
          </c:val>
        </c:ser>
        <c:marker val="1"/>
        <c:axId val="92409216"/>
        <c:axId val="92440064"/>
      </c:lineChart>
      <c:catAx>
        <c:axId val="92409216"/>
        <c:scaling>
          <c:orientation val="minMax"/>
        </c:scaling>
        <c:axPos val="b"/>
        <c:numFmt formatCode="General" sourceLinked="1"/>
        <c:tickLblPos val="nextTo"/>
        <c:crossAx val="92440064"/>
        <c:crosses val="autoZero"/>
        <c:auto val="1"/>
        <c:lblAlgn val="ctr"/>
        <c:lblOffset val="100"/>
      </c:catAx>
      <c:valAx>
        <c:axId val="92440064"/>
        <c:scaling>
          <c:orientation val="minMax"/>
        </c:scaling>
        <c:axPos val="l"/>
        <c:majorGridlines/>
        <c:numFmt formatCode="0" sourceLinked="1"/>
        <c:tickLblPos val="nextTo"/>
        <c:crossAx val="92409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Hoja2!$B$20</c:f>
              <c:strCache>
                <c:ptCount val="1"/>
                <c:pt idx="0">
                  <c:v>Sin Nivel Alcanzado</c:v>
                </c:pt>
              </c:strCache>
            </c:strRef>
          </c:tx>
          <c:marker>
            <c:symbol val="none"/>
          </c:marker>
          <c:cat>
            <c:numRef>
              <c:f>Hoja2!$A$21:$A$31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Hoja2!$B$21:$B$31</c:f>
              <c:numCache>
                <c:formatCode>General</c:formatCode>
                <c:ptCount val="11"/>
                <c:pt idx="0">
                  <c:v>3341</c:v>
                </c:pt>
                <c:pt idx="1">
                  <c:v>991</c:v>
                </c:pt>
                <c:pt idx="2">
                  <c:v>1111</c:v>
                </c:pt>
                <c:pt idx="3">
                  <c:v>2070</c:v>
                </c:pt>
                <c:pt idx="4">
                  <c:v>1747</c:v>
                </c:pt>
                <c:pt idx="5">
                  <c:v>2141</c:v>
                </c:pt>
                <c:pt idx="6">
                  <c:v>1009</c:v>
                </c:pt>
                <c:pt idx="7">
                  <c:v>2958</c:v>
                </c:pt>
                <c:pt idx="8">
                  <c:v>1849</c:v>
                </c:pt>
                <c:pt idx="9">
                  <c:v>811</c:v>
                </c:pt>
                <c:pt idx="10">
                  <c:v>295</c:v>
                </c:pt>
              </c:numCache>
            </c:numRef>
          </c:val>
        </c:ser>
        <c:ser>
          <c:idx val="1"/>
          <c:order val="1"/>
          <c:tx>
            <c:strRef>
              <c:f>Hoja2!$C$20</c:f>
              <c:strCache>
                <c:ptCount val="1"/>
                <c:pt idx="0">
                  <c:v>Primaria</c:v>
                </c:pt>
              </c:strCache>
            </c:strRef>
          </c:tx>
          <c:marker>
            <c:symbol val="none"/>
          </c:marker>
          <c:cat>
            <c:numRef>
              <c:f>Hoja2!$A$21:$A$31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Hoja2!$C$21:$C$31</c:f>
              <c:numCache>
                <c:formatCode>General</c:formatCode>
                <c:ptCount val="11"/>
                <c:pt idx="0">
                  <c:v>85550</c:v>
                </c:pt>
                <c:pt idx="1">
                  <c:v>85125</c:v>
                </c:pt>
                <c:pt idx="2">
                  <c:v>53228</c:v>
                </c:pt>
                <c:pt idx="3">
                  <c:v>63651</c:v>
                </c:pt>
                <c:pt idx="4">
                  <c:v>68295</c:v>
                </c:pt>
                <c:pt idx="5">
                  <c:v>57729</c:v>
                </c:pt>
                <c:pt idx="6">
                  <c:v>41847</c:v>
                </c:pt>
                <c:pt idx="7">
                  <c:v>46809</c:v>
                </c:pt>
                <c:pt idx="8">
                  <c:v>40344</c:v>
                </c:pt>
                <c:pt idx="9">
                  <c:v>50269</c:v>
                </c:pt>
                <c:pt idx="10">
                  <c:v>40116</c:v>
                </c:pt>
              </c:numCache>
            </c:numRef>
          </c:val>
        </c:ser>
        <c:ser>
          <c:idx val="2"/>
          <c:order val="2"/>
          <c:tx>
            <c:strRef>
              <c:f>Hoja2!$D$20</c:f>
              <c:strCache>
                <c:ptCount val="1"/>
                <c:pt idx="0">
                  <c:v>Secundaria</c:v>
                </c:pt>
              </c:strCache>
            </c:strRef>
          </c:tx>
          <c:marker>
            <c:symbol val="none"/>
          </c:marker>
          <c:cat>
            <c:numRef>
              <c:f>Hoja2!$A$21:$A$31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Hoja2!$D$21:$D$31</c:f>
              <c:numCache>
                <c:formatCode>General</c:formatCode>
                <c:ptCount val="11"/>
                <c:pt idx="0">
                  <c:v>844637</c:v>
                </c:pt>
                <c:pt idx="1">
                  <c:v>875104</c:v>
                </c:pt>
                <c:pt idx="2">
                  <c:v>860815</c:v>
                </c:pt>
                <c:pt idx="3">
                  <c:v>807538</c:v>
                </c:pt>
                <c:pt idx="4">
                  <c:v>801034</c:v>
                </c:pt>
                <c:pt idx="5">
                  <c:v>772859</c:v>
                </c:pt>
                <c:pt idx="6">
                  <c:v>796796</c:v>
                </c:pt>
                <c:pt idx="7">
                  <c:v>728105</c:v>
                </c:pt>
                <c:pt idx="8">
                  <c:v>744259</c:v>
                </c:pt>
                <c:pt idx="9">
                  <c:v>677363</c:v>
                </c:pt>
                <c:pt idx="10">
                  <c:v>698607</c:v>
                </c:pt>
              </c:numCache>
            </c:numRef>
          </c:val>
        </c:ser>
        <c:ser>
          <c:idx val="3"/>
          <c:order val="3"/>
          <c:tx>
            <c:strRef>
              <c:f>Hoja2!$E$20</c:f>
              <c:strCache>
                <c:ptCount val="1"/>
                <c:pt idx="0">
                  <c:v>Sup. No Universitaria</c:v>
                </c:pt>
              </c:strCache>
            </c:strRef>
          </c:tx>
          <c:marker>
            <c:symbol val="none"/>
          </c:marker>
          <c:cat>
            <c:numRef>
              <c:f>Hoja2!$A$21:$A$31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Hoja2!$E$21:$E$31</c:f>
              <c:numCache>
                <c:formatCode>General</c:formatCode>
                <c:ptCount val="11"/>
                <c:pt idx="0">
                  <c:v>247667</c:v>
                </c:pt>
                <c:pt idx="1">
                  <c:v>280798</c:v>
                </c:pt>
                <c:pt idx="2">
                  <c:v>324368</c:v>
                </c:pt>
                <c:pt idx="3">
                  <c:v>306903</c:v>
                </c:pt>
                <c:pt idx="4">
                  <c:v>347263</c:v>
                </c:pt>
                <c:pt idx="5">
                  <c:v>337866</c:v>
                </c:pt>
                <c:pt idx="6">
                  <c:v>297005</c:v>
                </c:pt>
                <c:pt idx="7">
                  <c:v>306297</c:v>
                </c:pt>
                <c:pt idx="8">
                  <c:v>284521</c:v>
                </c:pt>
                <c:pt idx="9">
                  <c:v>328302</c:v>
                </c:pt>
                <c:pt idx="10">
                  <c:v>324020</c:v>
                </c:pt>
              </c:numCache>
            </c:numRef>
          </c:val>
        </c:ser>
        <c:ser>
          <c:idx val="4"/>
          <c:order val="4"/>
          <c:tx>
            <c:strRef>
              <c:f>Hoja2!$F$20</c:f>
              <c:strCache>
                <c:ptCount val="1"/>
                <c:pt idx="0">
                  <c:v>Sup. Universitaria</c:v>
                </c:pt>
              </c:strCache>
            </c:strRef>
          </c:tx>
          <c:marker>
            <c:symbol val="none"/>
          </c:marker>
          <c:cat>
            <c:numRef>
              <c:f>Hoja2!$A$21:$A$31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Hoja2!$F$21:$F$31</c:f>
              <c:numCache>
                <c:formatCode>General</c:formatCode>
                <c:ptCount val="11"/>
                <c:pt idx="0">
                  <c:v>232321</c:v>
                </c:pt>
                <c:pt idx="1">
                  <c:v>237789</c:v>
                </c:pt>
                <c:pt idx="2">
                  <c:v>252129</c:v>
                </c:pt>
                <c:pt idx="3">
                  <c:v>279407</c:v>
                </c:pt>
                <c:pt idx="4">
                  <c:v>280487</c:v>
                </c:pt>
                <c:pt idx="5">
                  <c:v>353220</c:v>
                </c:pt>
                <c:pt idx="6">
                  <c:v>354383</c:v>
                </c:pt>
                <c:pt idx="7">
                  <c:v>357410</c:v>
                </c:pt>
                <c:pt idx="8">
                  <c:v>354782</c:v>
                </c:pt>
                <c:pt idx="9">
                  <c:v>379287</c:v>
                </c:pt>
                <c:pt idx="10">
                  <c:v>410195</c:v>
                </c:pt>
              </c:numCache>
            </c:numRef>
          </c:val>
        </c:ser>
        <c:marker val="1"/>
        <c:axId val="84557824"/>
        <c:axId val="84559360"/>
      </c:lineChart>
      <c:catAx>
        <c:axId val="84557824"/>
        <c:scaling>
          <c:orientation val="minMax"/>
        </c:scaling>
        <c:axPos val="b"/>
        <c:numFmt formatCode="General" sourceLinked="1"/>
        <c:tickLblPos val="nextTo"/>
        <c:crossAx val="84559360"/>
        <c:crosses val="autoZero"/>
        <c:auto val="1"/>
        <c:lblAlgn val="ctr"/>
        <c:lblOffset val="100"/>
      </c:catAx>
      <c:valAx>
        <c:axId val="84559360"/>
        <c:scaling>
          <c:orientation val="minMax"/>
        </c:scaling>
        <c:axPos val="l"/>
        <c:majorGridlines/>
        <c:numFmt formatCode="General" sourceLinked="1"/>
        <c:tickLblPos val="nextTo"/>
        <c:crossAx val="84557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Hoja2!$B$36</c:f>
              <c:strCache>
                <c:ptCount val="1"/>
                <c:pt idx="0">
                  <c:v>Extractiva 1/</c:v>
                </c:pt>
              </c:strCache>
            </c:strRef>
          </c:tx>
          <c:marker>
            <c:symbol val="none"/>
          </c:marker>
          <c:cat>
            <c:numRef>
              <c:f>Hoja2!$A$37:$A$47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Hoja2!$B$37:$B$47</c:f>
              <c:numCache>
                <c:formatCode>General</c:formatCode>
                <c:ptCount val="11"/>
                <c:pt idx="0">
                  <c:v>50495</c:v>
                </c:pt>
                <c:pt idx="1">
                  <c:v>49176</c:v>
                </c:pt>
                <c:pt idx="2">
                  <c:v>43585</c:v>
                </c:pt>
                <c:pt idx="3">
                  <c:v>51034</c:v>
                </c:pt>
                <c:pt idx="4">
                  <c:v>41376</c:v>
                </c:pt>
                <c:pt idx="5">
                  <c:v>51678</c:v>
                </c:pt>
                <c:pt idx="6">
                  <c:v>50503</c:v>
                </c:pt>
                <c:pt idx="7">
                  <c:v>45934</c:v>
                </c:pt>
                <c:pt idx="8">
                  <c:v>57088</c:v>
                </c:pt>
                <c:pt idx="9">
                  <c:v>46040</c:v>
                </c:pt>
                <c:pt idx="10">
                  <c:v>46062</c:v>
                </c:pt>
              </c:numCache>
            </c:numRef>
          </c:val>
        </c:ser>
        <c:ser>
          <c:idx val="1"/>
          <c:order val="1"/>
          <c:tx>
            <c:strRef>
              <c:f>Hoja2!$C$36</c:f>
              <c:strCache>
                <c:ptCount val="1"/>
                <c:pt idx="0">
                  <c:v>Industria 2/</c:v>
                </c:pt>
              </c:strCache>
            </c:strRef>
          </c:tx>
          <c:marker>
            <c:symbol val="none"/>
          </c:marker>
          <c:cat>
            <c:numRef>
              <c:f>Hoja2!$A$37:$A$47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Hoja2!$C$37:$C$47</c:f>
              <c:numCache>
                <c:formatCode>General</c:formatCode>
                <c:ptCount val="11"/>
                <c:pt idx="0">
                  <c:v>259921</c:v>
                </c:pt>
                <c:pt idx="1">
                  <c:v>280144</c:v>
                </c:pt>
                <c:pt idx="2">
                  <c:v>233391</c:v>
                </c:pt>
                <c:pt idx="3">
                  <c:v>207138</c:v>
                </c:pt>
                <c:pt idx="4">
                  <c:v>235874</c:v>
                </c:pt>
                <c:pt idx="5">
                  <c:v>257977</c:v>
                </c:pt>
                <c:pt idx="6">
                  <c:v>220031</c:v>
                </c:pt>
                <c:pt idx="7">
                  <c:v>215159</c:v>
                </c:pt>
                <c:pt idx="8">
                  <c:v>200328</c:v>
                </c:pt>
                <c:pt idx="9">
                  <c:v>222214</c:v>
                </c:pt>
                <c:pt idx="10">
                  <c:v>199090</c:v>
                </c:pt>
              </c:numCache>
            </c:numRef>
          </c:val>
        </c:ser>
        <c:ser>
          <c:idx val="2"/>
          <c:order val="2"/>
          <c:tx>
            <c:strRef>
              <c:f>Hoja2!$D$36</c:f>
              <c:strCache>
                <c:ptCount val="1"/>
                <c:pt idx="0">
                  <c:v>Construcción</c:v>
                </c:pt>
              </c:strCache>
            </c:strRef>
          </c:tx>
          <c:marker>
            <c:symbol val="none"/>
          </c:marker>
          <c:cat>
            <c:numRef>
              <c:f>Hoja2!$A$37:$A$47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Hoja2!$D$37:$D$47</c:f>
              <c:numCache>
                <c:formatCode>General</c:formatCode>
                <c:ptCount val="11"/>
                <c:pt idx="0">
                  <c:v>65520</c:v>
                </c:pt>
                <c:pt idx="1">
                  <c:v>90468</c:v>
                </c:pt>
                <c:pt idx="2">
                  <c:v>95357</c:v>
                </c:pt>
                <c:pt idx="3">
                  <c:v>108822</c:v>
                </c:pt>
                <c:pt idx="4">
                  <c:v>100770</c:v>
                </c:pt>
                <c:pt idx="5">
                  <c:v>116096</c:v>
                </c:pt>
                <c:pt idx="6">
                  <c:v>97342</c:v>
                </c:pt>
                <c:pt idx="7">
                  <c:v>106270</c:v>
                </c:pt>
                <c:pt idx="8">
                  <c:v>109196</c:v>
                </c:pt>
                <c:pt idx="9">
                  <c:v>89254</c:v>
                </c:pt>
                <c:pt idx="10">
                  <c:v>73621</c:v>
                </c:pt>
              </c:numCache>
            </c:numRef>
          </c:val>
        </c:ser>
        <c:ser>
          <c:idx val="3"/>
          <c:order val="3"/>
          <c:tx>
            <c:strRef>
              <c:f>Hoja2!$E$36</c:f>
              <c:strCache>
                <c:ptCount val="1"/>
                <c:pt idx="0">
                  <c:v>Comercio</c:v>
                </c:pt>
              </c:strCache>
            </c:strRef>
          </c:tx>
          <c:marker>
            <c:symbol val="none"/>
          </c:marker>
          <c:cat>
            <c:numRef>
              <c:f>Hoja2!$A$37:$A$47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Hoja2!$E$37:$E$47</c:f>
              <c:numCache>
                <c:formatCode>General</c:formatCode>
                <c:ptCount val="11"/>
                <c:pt idx="0">
                  <c:v>334656</c:v>
                </c:pt>
                <c:pt idx="1">
                  <c:v>330706</c:v>
                </c:pt>
                <c:pt idx="2">
                  <c:v>321182</c:v>
                </c:pt>
                <c:pt idx="3">
                  <c:v>313071</c:v>
                </c:pt>
                <c:pt idx="4">
                  <c:v>321226</c:v>
                </c:pt>
                <c:pt idx="5">
                  <c:v>310863</c:v>
                </c:pt>
                <c:pt idx="6">
                  <c:v>370336</c:v>
                </c:pt>
                <c:pt idx="7">
                  <c:v>342965</c:v>
                </c:pt>
                <c:pt idx="8">
                  <c:v>301457</c:v>
                </c:pt>
                <c:pt idx="9">
                  <c:v>310563</c:v>
                </c:pt>
                <c:pt idx="10">
                  <c:v>367341</c:v>
                </c:pt>
              </c:numCache>
            </c:numRef>
          </c:val>
        </c:ser>
        <c:ser>
          <c:idx val="4"/>
          <c:order val="4"/>
          <c:tx>
            <c:strRef>
              <c:f>Hoja2!$F$36</c:f>
              <c:strCache>
                <c:ptCount val="1"/>
                <c:pt idx="0">
                  <c:v>Servicios 3/</c:v>
                </c:pt>
              </c:strCache>
            </c:strRef>
          </c:tx>
          <c:marker>
            <c:symbol val="none"/>
          </c:marker>
          <c:cat>
            <c:numRef>
              <c:f>Hoja2!$A$37:$A$47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Hoja2!$F$37:$F$47</c:f>
              <c:numCache>
                <c:formatCode>General</c:formatCode>
                <c:ptCount val="11"/>
                <c:pt idx="0">
                  <c:v>702924</c:v>
                </c:pt>
                <c:pt idx="1">
                  <c:v>729312</c:v>
                </c:pt>
                <c:pt idx="2">
                  <c:v>798137</c:v>
                </c:pt>
                <c:pt idx="3">
                  <c:v>779505</c:v>
                </c:pt>
                <c:pt idx="4">
                  <c:v>799580</c:v>
                </c:pt>
                <c:pt idx="5">
                  <c:v>787201</c:v>
                </c:pt>
                <c:pt idx="6">
                  <c:v>754571</c:v>
                </c:pt>
                <c:pt idx="7">
                  <c:v>732117</c:v>
                </c:pt>
                <c:pt idx="8">
                  <c:v>759204</c:v>
                </c:pt>
                <c:pt idx="9">
                  <c:v>770283</c:v>
                </c:pt>
                <c:pt idx="10">
                  <c:v>789529</c:v>
                </c:pt>
              </c:numCache>
            </c:numRef>
          </c:val>
        </c:ser>
        <c:marker val="1"/>
        <c:axId val="46749952"/>
        <c:axId val="46764416"/>
      </c:lineChart>
      <c:catAx>
        <c:axId val="46749952"/>
        <c:scaling>
          <c:orientation val="minMax"/>
        </c:scaling>
        <c:axPos val="b"/>
        <c:numFmt formatCode="General" sourceLinked="1"/>
        <c:tickLblPos val="nextTo"/>
        <c:crossAx val="46764416"/>
        <c:crosses val="autoZero"/>
        <c:auto val="1"/>
        <c:lblAlgn val="ctr"/>
        <c:lblOffset val="100"/>
      </c:catAx>
      <c:valAx>
        <c:axId val="46764416"/>
        <c:scaling>
          <c:orientation val="minMax"/>
        </c:scaling>
        <c:axPos val="l"/>
        <c:majorGridlines/>
        <c:numFmt formatCode="General" sourceLinked="1"/>
        <c:tickLblPos val="nextTo"/>
        <c:crossAx val="46749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Hoja2!$B$50</c:f>
              <c:strCache>
                <c:ptCount val="1"/>
                <c:pt idx="0">
                  <c:v>Sólo Estudian</c:v>
                </c:pt>
              </c:strCache>
            </c:strRef>
          </c:tx>
          <c:marker>
            <c:symbol val="none"/>
          </c:marker>
          <c:cat>
            <c:numRef>
              <c:f>Hoja2!$A$51:$A$61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Hoja2!$B$51:$B$61</c:f>
              <c:numCache>
                <c:formatCode>General</c:formatCode>
                <c:ptCount val="11"/>
                <c:pt idx="0">
                  <c:v>463811</c:v>
                </c:pt>
                <c:pt idx="1">
                  <c:v>445827</c:v>
                </c:pt>
                <c:pt idx="2">
                  <c:v>467882</c:v>
                </c:pt>
                <c:pt idx="3">
                  <c:v>459438</c:v>
                </c:pt>
                <c:pt idx="4">
                  <c:v>496966</c:v>
                </c:pt>
                <c:pt idx="5">
                  <c:v>501363</c:v>
                </c:pt>
                <c:pt idx="6">
                  <c:v>532708</c:v>
                </c:pt>
                <c:pt idx="7">
                  <c:v>610301</c:v>
                </c:pt>
                <c:pt idx="8">
                  <c:v>578995</c:v>
                </c:pt>
                <c:pt idx="9">
                  <c:v>665987</c:v>
                </c:pt>
                <c:pt idx="10">
                  <c:v>583334</c:v>
                </c:pt>
              </c:numCache>
            </c:numRef>
          </c:val>
        </c:ser>
        <c:ser>
          <c:idx val="1"/>
          <c:order val="1"/>
          <c:tx>
            <c:strRef>
              <c:f>Hoja2!$C$50</c:f>
              <c:strCache>
                <c:ptCount val="1"/>
                <c:pt idx="0">
                  <c:v>Sólo Trabajan</c:v>
                </c:pt>
              </c:strCache>
            </c:strRef>
          </c:tx>
          <c:marker>
            <c:symbol val="none"/>
          </c:marker>
          <c:cat>
            <c:numRef>
              <c:f>Hoja2!$A$51:$A$61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Hoja2!$C$51:$C$61</c:f>
              <c:numCache>
                <c:formatCode>General</c:formatCode>
                <c:ptCount val="11"/>
                <c:pt idx="0">
                  <c:v>1196868</c:v>
                </c:pt>
                <c:pt idx="1">
                  <c:v>1228176</c:v>
                </c:pt>
                <c:pt idx="2">
                  <c:v>1215865</c:v>
                </c:pt>
                <c:pt idx="3">
                  <c:v>1192272</c:v>
                </c:pt>
                <c:pt idx="4">
                  <c:v>1225225</c:v>
                </c:pt>
                <c:pt idx="5">
                  <c:v>1237206</c:v>
                </c:pt>
                <c:pt idx="6">
                  <c:v>1207133</c:v>
                </c:pt>
                <c:pt idx="7">
                  <c:v>1172250</c:v>
                </c:pt>
                <c:pt idx="8">
                  <c:v>1156025</c:v>
                </c:pt>
                <c:pt idx="9">
                  <c:v>1152878</c:v>
                </c:pt>
                <c:pt idx="10">
                  <c:v>1181495</c:v>
                </c:pt>
              </c:numCache>
            </c:numRef>
          </c:val>
        </c:ser>
        <c:ser>
          <c:idx val="2"/>
          <c:order val="2"/>
          <c:tx>
            <c:strRef>
              <c:f>Hoja2!$D$50</c:f>
              <c:strCache>
                <c:ptCount val="1"/>
                <c:pt idx="0">
                  <c:v>Estudian y Trabajan</c:v>
                </c:pt>
              </c:strCache>
            </c:strRef>
          </c:tx>
          <c:marker>
            <c:symbol val="none"/>
          </c:marker>
          <c:cat>
            <c:numRef>
              <c:f>Hoja2!$A$51:$A$61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Hoja2!$D$51:$D$61</c:f>
              <c:numCache>
                <c:formatCode>General</c:formatCode>
                <c:ptCount val="11"/>
                <c:pt idx="0">
                  <c:v>216648</c:v>
                </c:pt>
                <c:pt idx="1">
                  <c:v>251631</c:v>
                </c:pt>
                <c:pt idx="2">
                  <c:v>275787</c:v>
                </c:pt>
                <c:pt idx="3">
                  <c:v>267298</c:v>
                </c:pt>
                <c:pt idx="4">
                  <c:v>273600</c:v>
                </c:pt>
                <c:pt idx="5">
                  <c:v>286609</c:v>
                </c:pt>
                <c:pt idx="6">
                  <c:v>285651</c:v>
                </c:pt>
                <c:pt idx="7">
                  <c:v>270196</c:v>
                </c:pt>
                <c:pt idx="8">
                  <c:v>271248</c:v>
                </c:pt>
                <c:pt idx="9">
                  <c:v>285477</c:v>
                </c:pt>
                <c:pt idx="10">
                  <c:v>294148</c:v>
                </c:pt>
              </c:numCache>
            </c:numRef>
          </c:val>
        </c:ser>
        <c:ser>
          <c:idx val="3"/>
          <c:order val="3"/>
          <c:tx>
            <c:strRef>
              <c:f>Hoja2!$E$50</c:f>
              <c:strCache>
                <c:ptCount val="1"/>
                <c:pt idx="0">
                  <c:v>No estudian ni trabajan</c:v>
                </c:pt>
              </c:strCache>
            </c:strRef>
          </c:tx>
          <c:marker>
            <c:symbol val="none"/>
          </c:marker>
          <c:cat>
            <c:numRef>
              <c:f>Hoja2!$A$51:$A$61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Hoja2!$E$51:$E$61</c:f>
              <c:numCache>
                <c:formatCode>General</c:formatCode>
                <c:ptCount val="11"/>
                <c:pt idx="0">
                  <c:v>510706</c:v>
                </c:pt>
                <c:pt idx="1">
                  <c:v>537403</c:v>
                </c:pt>
                <c:pt idx="2">
                  <c:v>536870</c:v>
                </c:pt>
                <c:pt idx="3">
                  <c:v>525182</c:v>
                </c:pt>
                <c:pt idx="4">
                  <c:v>516430</c:v>
                </c:pt>
                <c:pt idx="5">
                  <c:v>497909</c:v>
                </c:pt>
                <c:pt idx="6">
                  <c:v>549306</c:v>
                </c:pt>
                <c:pt idx="7">
                  <c:v>576230</c:v>
                </c:pt>
                <c:pt idx="8">
                  <c:v>617953</c:v>
                </c:pt>
                <c:pt idx="9">
                  <c:v>571001</c:v>
                </c:pt>
                <c:pt idx="10">
                  <c:v>611882</c:v>
                </c:pt>
              </c:numCache>
            </c:numRef>
          </c:val>
        </c:ser>
        <c:marker val="1"/>
        <c:axId val="47168128"/>
        <c:axId val="65677952"/>
      </c:lineChart>
      <c:catAx>
        <c:axId val="47168128"/>
        <c:scaling>
          <c:orientation val="minMax"/>
        </c:scaling>
        <c:axPos val="b"/>
        <c:numFmt formatCode="General" sourceLinked="1"/>
        <c:tickLblPos val="nextTo"/>
        <c:crossAx val="65677952"/>
        <c:crosses val="autoZero"/>
        <c:auto val="1"/>
        <c:lblAlgn val="ctr"/>
        <c:lblOffset val="100"/>
      </c:catAx>
      <c:valAx>
        <c:axId val="65677952"/>
        <c:scaling>
          <c:orientation val="minMax"/>
        </c:scaling>
        <c:axPos val="l"/>
        <c:majorGridlines/>
        <c:numFmt formatCode="General" sourceLinked="1"/>
        <c:tickLblPos val="nextTo"/>
        <c:crossAx val="47168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Hoja2!$B$65</c:f>
              <c:strCache>
                <c:ptCount val="1"/>
                <c:pt idx="0">
                  <c:v>Estudios</c:v>
                </c:pt>
              </c:strCache>
            </c:strRef>
          </c:tx>
          <c:marker>
            <c:symbol val="none"/>
          </c:marker>
          <c:cat>
            <c:numRef>
              <c:f>Hoja2!$A$66:$A$76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Hoja2!$B$66:$B$76</c:f>
              <c:numCache>
                <c:formatCode>General</c:formatCode>
                <c:ptCount val="11"/>
                <c:pt idx="0">
                  <c:v>463280</c:v>
                </c:pt>
                <c:pt idx="1">
                  <c:v>461217</c:v>
                </c:pt>
                <c:pt idx="2">
                  <c:v>496035</c:v>
                </c:pt>
                <c:pt idx="3">
                  <c:v>470587</c:v>
                </c:pt>
                <c:pt idx="4">
                  <c:v>522169</c:v>
                </c:pt>
                <c:pt idx="5">
                  <c:v>554266</c:v>
                </c:pt>
                <c:pt idx="6">
                  <c:v>625997</c:v>
                </c:pt>
                <c:pt idx="7">
                  <c:v>695754</c:v>
                </c:pt>
                <c:pt idx="8">
                  <c:v>671384</c:v>
                </c:pt>
                <c:pt idx="9">
                  <c:v>720210</c:v>
                </c:pt>
                <c:pt idx="10">
                  <c:v>648409</c:v>
                </c:pt>
              </c:numCache>
            </c:numRef>
          </c:val>
        </c:ser>
        <c:ser>
          <c:idx val="1"/>
          <c:order val="1"/>
          <c:tx>
            <c:strRef>
              <c:f>Hoja2!$C$65</c:f>
              <c:strCache>
                <c:ptCount val="1"/>
                <c:pt idx="0">
                  <c:v>Quehaceres del Hogar</c:v>
                </c:pt>
              </c:strCache>
            </c:strRef>
          </c:tx>
          <c:marker>
            <c:symbol val="none"/>
          </c:marker>
          <c:cat>
            <c:numRef>
              <c:f>Hoja2!$A$66:$A$76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Hoja2!$C$66:$C$76</c:f>
              <c:numCache>
                <c:formatCode>General</c:formatCode>
                <c:ptCount val="11"/>
                <c:pt idx="0">
                  <c:v>294931</c:v>
                </c:pt>
                <c:pt idx="1">
                  <c:v>270131</c:v>
                </c:pt>
                <c:pt idx="2">
                  <c:v>251155</c:v>
                </c:pt>
                <c:pt idx="3">
                  <c:v>244075</c:v>
                </c:pt>
                <c:pt idx="4">
                  <c:v>239827</c:v>
                </c:pt>
                <c:pt idx="5">
                  <c:v>205656</c:v>
                </c:pt>
                <c:pt idx="6">
                  <c:v>237022</c:v>
                </c:pt>
                <c:pt idx="7">
                  <c:v>285540</c:v>
                </c:pt>
                <c:pt idx="8">
                  <c:v>308440</c:v>
                </c:pt>
                <c:pt idx="9">
                  <c:v>259474</c:v>
                </c:pt>
                <c:pt idx="10">
                  <c:v>272571</c:v>
                </c:pt>
              </c:numCache>
            </c:numRef>
          </c:val>
        </c:ser>
        <c:ser>
          <c:idx val="2"/>
          <c:order val="2"/>
          <c:tx>
            <c:strRef>
              <c:f>Hoja2!$D$65</c:f>
              <c:strCache>
                <c:ptCount val="1"/>
                <c:pt idx="0">
                  <c:v>Enfermedad</c:v>
                </c:pt>
              </c:strCache>
            </c:strRef>
          </c:tx>
          <c:marker>
            <c:symbol val="none"/>
          </c:marker>
          <c:cat>
            <c:numRef>
              <c:f>Hoja2!$A$66:$A$76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Hoja2!$D$66:$D$76</c:f>
              <c:numCache>
                <c:formatCode>General</c:formatCode>
                <c:ptCount val="11"/>
                <c:pt idx="0">
                  <c:v>15310</c:v>
                </c:pt>
                <c:pt idx="1">
                  <c:v>23299</c:v>
                </c:pt>
                <c:pt idx="2">
                  <c:v>32312</c:v>
                </c:pt>
                <c:pt idx="3">
                  <c:v>46382</c:v>
                </c:pt>
                <c:pt idx="4">
                  <c:v>38566</c:v>
                </c:pt>
                <c:pt idx="5">
                  <c:v>23804</c:v>
                </c:pt>
                <c:pt idx="6">
                  <c:v>33976</c:v>
                </c:pt>
                <c:pt idx="7">
                  <c:v>33039</c:v>
                </c:pt>
                <c:pt idx="8">
                  <c:v>31276</c:v>
                </c:pt>
                <c:pt idx="9">
                  <c:v>37336</c:v>
                </c:pt>
                <c:pt idx="10">
                  <c:v>32966</c:v>
                </c:pt>
              </c:numCache>
            </c:numRef>
          </c:val>
        </c:ser>
        <c:ser>
          <c:idx val="3"/>
          <c:order val="3"/>
          <c:tx>
            <c:strRef>
              <c:f>Hoja2!$E$65</c:f>
              <c:strCache>
                <c:ptCount val="1"/>
                <c:pt idx="0">
                  <c:v>Otra 1/</c:v>
                </c:pt>
              </c:strCache>
            </c:strRef>
          </c:tx>
          <c:marker>
            <c:symbol val="none"/>
          </c:marker>
          <c:cat>
            <c:numRef>
              <c:f>Hoja2!$A$66:$A$76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Hoja2!$E$66:$E$76</c:f>
              <c:numCache>
                <c:formatCode>General</c:formatCode>
                <c:ptCount val="11"/>
                <c:pt idx="0">
                  <c:v>35671</c:v>
                </c:pt>
                <c:pt idx="1">
                  <c:v>48170</c:v>
                </c:pt>
                <c:pt idx="2">
                  <c:v>62674</c:v>
                </c:pt>
                <c:pt idx="3">
                  <c:v>47102</c:v>
                </c:pt>
                <c:pt idx="4">
                  <c:v>40685</c:v>
                </c:pt>
                <c:pt idx="5">
                  <c:v>50589</c:v>
                </c:pt>
                <c:pt idx="6">
                  <c:v>37596</c:v>
                </c:pt>
                <c:pt idx="7">
                  <c:v>30853</c:v>
                </c:pt>
                <c:pt idx="8">
                  <c:v>30857</c:v>
                </c:pt>
                <c:pt idx="9">
                  <c:v>20002</c:v>
                </c:pt>
                <c:pt idx="10">
                  <c:v>35233</c:v>
                </c:pt>
              </c:numCache>
            </c:numRef>
          </c:val>
        </c:ser>
        <c:ser>
          <c:idx val="4"/>
          <c:order val="4"/>
          <c:tx>
            <c:strRef>
              <c:f>Hoja2!$F$65</c:f>
              <c:strCache>
                <c:ptCount val="1"/>
                <c:pt idx="0">
                  <c:v>No Especificadas</c:v>
                </c:pt>
              </c:strCache>
            </c:strRef>
          </c:tx>
          <c:marker>
            <c:symbol val="none"/>
          </c:marker>
          <c:cat>
            <c:numRef>
              <c:f>Hoja2!$A$66:$A$76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Hoja2!$F$66:$F$76</c:f>
              <c:numCache>
                <c:formatCode>General</c:formatCode>
                <c:ptCount val="11"/>
                <c:pt idx="0">
                  <c:v>0</c:v>
                </c:pt>
                <c:pt idx="1">
                  <c:v>2886</c:v>
                </c:pt>
                <c:pt idx="2">
                  <c:v>2638</c:v>
                </c:pt>
                <c:pt idx="3">
                  <c:v>0</c:v>
                </c:pt>
                <c:pt idx="4">
                  <c:v>1902</c:v>
                </c:pt>
                <c:pt idx="5">
                  <c:v>1949</c:v>
                </c:pt>
                <c:pt idx="6">
                  <c:v>763</c:v>
                </c:pt>
                <c:pt idx="7">
                  <c:v>0</c:v>
                </c:pt>
                <c:pt idx="8">
                  <c:v>3543</c:v>
                </c:pt>
                <c:pt idx="9">
                  <c:v>1109</c:v>
                </c:pt>
                <c:pt idx="10">
                  <c:v>1781</c:v>
                </c:pt>
              </c:numCache>
            </c:numRef>
          </c:val>
        </c:ser>
        <c:marker val="1"/>
        <c:axId val="46783872"/>
        <c:axId val="46802048"/>
      </c:lineChart>
      <c:catAx>
        <c:axId val="46783872"/>
        <c:scaling>
          <c:orientation val="minMax"/>
        </c:scaling>
        <c:axPos val="b"/>
        <c:numFmt formatCode="General" sourceLinked="1"/>
        <c:tickLblPos val="nextTo"/>
        <c:crossAx val="46802048"/>
        <c:crosses val="autoZero"/>
        <c:auto val="1"/>
        <c:lblAlgn val="ctr"/>
        <c:lblOffset val="100"/>
      </c:catAx>
      <c:valAx>
        <c:axId val="46802048"/>
        <c:scaling>
          <c:orientation val="minMax"/>
        </c:scaling>
        <c:axPos val="l"/>
        <c:majorGridlines/>
        <c:numFmt formatCode="General" sourceLinked="1"/>
        <c:tickLblPos val="nextTo"/>
        <c:crossAx val="46783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Hoja2!$B$80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numRef>
              <c:f>Hoja2!$A$81:$A$91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Hoja2!$B$81:$B$91</c:f>
              <c:numCache>
                <c:formatCode>0</c:formatCode>
                <c:ptCount val="11"/>
                <c:pt idx="0">
                  <c:v>816</c:v>
                </c:pt>
                <c:pt idx="1">
                  <c:v>959</c:v>
                </c:pt>
                <c:pt idx="2">
                  <c:v>1087</c:v>
                </c:pt>
                <c:pt idx="3">
                  <c:v>992</c:v>
                </c:pt>
                <c:pt idx="4">
                  <c:v>1142</c:v>
                </c:pt>
                <c:pt idx="5">
                  <c:v>1213</c:v>
                </c:pt>
                <c:pt idx="6">
                  <c:v>1288</c:v>
                </c:pt>
                <c:pt idx="7">
                  <c:v>1360</c:v>
                </c:pt>
                <c:pt idx="8">
                  <c:v>1393</c:v>
                </c:pt>
                <c:pt idx="9">
                  <c:v>1561</c:v>
                </c:pt>
                <c:pt idx="10">
                  <c:v>1544</c:v>
                </c:pt>
              </c:numCache>
            </c:numRef>
          </c:val>
        </c:ser>
        <c:ser>
          <c:idx val="1"/>
          <c:order val="1"/>
          <c:tx>
            <c:strRef>
              <c:f>Hoja2!$C$80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numRef>
              <c:f>Hoja2!$A$81:$A$91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Hoja2!$C$81:$C$91</c:f>
              <c:numCache>
                <c:formatCode>0</c:formatCode>
                <c:ptCount val="11"/>
                <c:pt idx="0">
                  <c:v>722</c:v>
                </c:pt>
                <c:pt idx="1">
                  <c:v>883</c:v>
                </c:pt>
                <c:pt idx="2">
                  <c:v>751</c:v>
                </c:pt>
                <c:pt idx="3">
                  <c:v>783</c:v>
                </c:pt>
                <c:pt idx="4">
                  <c:v>900</c:v>
                </c:pt>
                <c:pt idx="5">
                  <c:v>988</c:v>
                </c:pt>
                <c:pt idx="6">
                  <c:v>1123</c:v>
                </c:pt>
                <c:pt idx="7">
                  <c:v>1182</c:v>
                </c:pt>
                <c:pt idx="8">
                  <c:v>1203</c:v>
                </c:pt>
                <c:pt idx="9">
                  <c:v>1309</c:v>
                </c:pt>
                <c:pt idx="10">
                  <c:v>1234</c:v>
                </c:pt>
              </c:numCache>
            </c:numRef>
          </c:val>
        </c:ser>
        <c:ser>
          <c:idx val="2"/>
          <c:order val="2"/>
          <c:tx>
            <c:strRef>
              <c:f>Hoja2!$D$80</c:f>
              <c:strCache>
                <c:ptCount val="1"/>
                <c:pt idx="0">
                  <c:v>General</c:v>
                </c:pt>
              </c:strCache>
            </c:strRef>
          </c:tx>
          <c:marker>
            <c:symbol val="none"/>
          </c:marker>
          <c:cat>
            <c:numRef>
              <c:f>Hoja2!$A$81:$A$91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Hoja2!$D$81:$D$91</c:f>
              <c:numCache>
                <c:formatCode>0</c:formatCode>
                <c:ptCount val="11"/>
                <c:pt idx="0">
                  <c:v>773</c:v>
                </c:pt>
                <c:pt idx="1">
                  <c:v>925</c:v>
                </c:pt>
                <c:pt idx="2">
                  <c:v>932</c:v>
                </c:pt>
                <c:pt idx="3">
                  <c:v>899</c:v>
                </c:pt>
                <c:pt idx="4">
                  <c:v>1032</c:v>
                </c:pt>
                <c:pt idx="5">
                  <c:v>1112</c:v>
                </c:pt>
                <c:pt idx="6">
                  <c:v>1214</c:v>
                </c:pt>
                <c:pt idx="7">
                  <c:v>1279</c:v>
                </c:pt>
                <c:pt idx="8">
                  <c:v>1306</c:v>
                </c:pt>
                <c:pt idx="9">
                  <c:v>1450</c:v>
                </c:pt>
                <c:pt idx="10">
                  <c:v>1403</c:v>
                </c:pt>
              </c:numCache>
            </c:numRef>
          </c:val>
        </c:ser>
        <c:marker val="1"/>
        <c:axId val="65676800"/>
        <c:axId val="79109120"/>
      </c:lineChart>
      <c:catAx>
        <c:axId val="65676800"/>
        <c:scaling>
          <c:orientation val="minMax"/>
        </c:scaling>
        <c:axPos val="b"/>
        <c:numFmt formatCode="General" sourceLinked="1"/>
        <c:tickLblPos val="nextTo"/>
        <c:crossAx val="79109120"/>
        <c:crosses val="autoZero"/>
        <c:auto val="1"/>
        <c:lblAlgn val="ctr"/>
        <c:lblOffset val="100"/>
      </c:catAx>
      <c:valAx>
        <c:axId val="79109120"/>
        <c:scaling>
          <c:orientation val="minMax"/>
        </c:scaling>
        <c:axPos val="l"/>
        <c:majorGridlines/>
        <c:numFmt formatCode="0" sourceLinked="1"/>
        <c:tickLblPos val="nextTo"/>
        <c:crossAx val="65676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Hoja2!$B$95</c:f>
              <c:strCache>
                <c:ptCount val="1"/>
                <c:pt idx="0">
                  <c:v>Sin Nivel Educativo</c:v>
                </c:pt>
              </c:strCache>
            </c:strRef>
          </c:tx>
          <c:marker>
            <c:symbol val="none"/>
          </c:marker>
          <c:cat>
            <c:numRef>
              <c:f>Hoja2!$A$96:$A$106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Hoja2!$B$96:$B$106</c:f>
              <c:numCache>
                <c:formatCode>0</c:formatCode>
                <c:ptCount val="11"/>
                <c:pt idx="0">
                  <c:v>548</c:v>
                </c:pt>
                <c:pt idx="1">
                  <c:v>556</c:v>
                </c:pt>
                <c:pt idx="2">
                  <c:v>467</c:v>
                </c:pt>
                <c:pt idx="3">
                  <c:v>579</c:v>
                </c:pt>
                <c:pt idx="4">
                  <c:v>613</c:v>
                </c:pt>
                <c:pt idx="5">
                  <c:v>591</c:v>
                </c:pt>
                <c:pt idx="6">
                  <c:v>756</c:v>
                </c:pt>
                <c:pt idx="7">
                  <c:v>548</c:v>
                </c:pt>
                <c:pt idx="8">
                  <c:v>681</c:v>
                </c:pt>
                <c:pt idx="9">
                  <c:v>1689</c:v>
                </c:pt>
                <c:pt idx="10">
                  <c:v>868</c:v>
                </c:pt>
              </c:numCache>
            </c:numRef>
          </c:val>
        </c:ser>
        <c:ser>
          <c:idx val="1"/>
          <c:order val="1"/>
          <c:tx>
            <c:strRef>
              <c:f>Hoja2!$C$95</c:f>
              <c:strCache>
                <c:ptCount val="1"/>
                <c:pt idx="0">
                  <c:v>Primaria</c:v>
                </c:pt>
              </c:strCache>
            </c:strRef>
          </c:tx>
          <c:marker>
            <c:symbol val="none"/>
          </c:marker>
          <c:cat>
            <c:numRef>
              <c:f>Hoja2!$A$96:$A$106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Hoja2!$C$96:$C$106</c:f>
              <c:numCache>
                <c:formatCode>0</c:formatCode>
                <c:ptCount val="11"/>
                <c:pt idx="0">
                  <c:v>653</c:v>
                </c:pt>
                <c:pt idx="1">
                  <c:v>733</c:v>
                </c:pt>
                <c:pt idx="2">
                  <c:v>767</c:v>
                </c:pt>
                <c:pt idx="3">
                  <c:v>857</c:v>
                </c:pt>
                <c:pt idx="4">
                  <c:v>883</c:v>
                </c:pt>
                <c:pt idx="5">
                  <c:v>939</c:v>
                </c:pt>
                <c:pt idx="6">
                  <c:v>927</c:v>
                </c:pt>
                <c:pt idx="7">
                  <c:v>1027</c:v>
                </c:pt>
                <c:pt idx="8">
                  <c:v>1221</c:v>
                </c:pt>
                <c:pt idx="9">
                  <c:v>1194</c:v>
                </c:pt>
                <c:pt idx="10">
                  <c:v>1086</c:v>
                </c:pt>
              </c:numCache>
            </c:numRef>
          </c:val>
        </c:ser>
        <c:ser>
          <c:idx val="2"/>
          <c:order val="2"/>
          <c:tx>
            <c:strRef>
              <c:f>Hoja2!$D$95</c:f>
              <c:strCache>
                <c:ptCount val="1"/>
                <c:pt idx="0">
                  <c:v>Secundaria</c:v>
                </c:pt>
              </c:strCache>
            </c:strRef>
          </c:tx>
          <c:marker>
            <c:symbol val="none"/>
          </c:marker>
          <c:cat>
            <c:numRef>
              <c:f>Hoja2!$A$96:$A$106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Hoja2!$D$96:$D$106</c:f>
              <c:numCache>
                <c:formatCode>0</c:formatCode>
                <c:ptCount val="11"/>
                <c:pt idx="0">
                  <c:v>893</c:v>
                </c:pt>
                <c:pt idx="1">
                  <c:v>984</c:v>
                </c:pt>
                <c:pt idx="2">
                  <c:v>1047</c:v>
                </c:pt>
                <c:pt idx="3">
                  <c:v>1120</c:v>
                </c:pt>
                <c:pt idx="4">
                  <c:v>1139</c:v>
                </c:pt>
                <c:pt idx="5">
                  <c:v>1322</c:v>
                </c:pt>
                <c:pt idx="6">
                  <c:v>1285</c:v>
                </c:pt>
                <c:pt idx="7">
                  <c:v>1298</c:v>
                </c:pt>
                <c:pt idx="8">
                  <c:v>1430</c:v>
                </c:pt>
                <c:pt idx="9">
                  <c:v>1479</c:v>
                </c:pt>
                <c:pt idx="10">
                  <c:v>1507</c:v>
                </c:pt>
              </c:numCache>
            </c:numRef>
          </c:val>
        </c:ser>
        <c:ser>
          <c:idx val="3"/>
          <c:order val="3"/>
          <c:tx>
            <c:strRef>
              <c:f>Hoja2!$E$95</c:f>
              <c:strCache>
                <c:ptCount val="1"/>
                <c:pt idx="0">
                  <c:v>Superior No Universitaria</c:v>
                </c:pt>
              </c:strCache>
            </c:strRef>
          </c:tx>
          <c:marker>
            <c:symbol val="none"/>
          </c:marker>
          <c:cat>
            <c:numRef>
              <c:f>Hoja2!$A$96:$A$106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Hoja2!$E$96:$E$106</c:f>
              <c:numCache>
                <c:formatCode>0</c:formatCode>
                <c:ptCount val="11"/>
                <c:pt idx="0">
                  <c:v>1308</c:v>
                </c:pt>
                <c:pt idx="1">
                  <c:v>1445</c:v>
                </c:pt>
                <c:pt idx="2">
                  <c:v>1551</c:v>
                </c:pt>
                <c:pt idx="3">
                  <c:v>1475</c:v>
                </c:pt>
                <c:pt idx="4">
                  <c:v>1510</c:v>
                </c:pt>
                <c:pt idx="5">
                  <c:v>1628</c:v>
                </c:pt>
                <c:pt idx="6">
                  <c:v>1566</c:v>
                </c:pt>
                <c:pt idx="7">
                  <c:v>1815</c:v>
                </c:pt>
                <c:pt idx="8">
                  <c:v>2045</c:v>
                </c:pt>
                <c:pt idx="9">
                  <c:v>1920</c:v>
                </c:pt>
                <c:pt idx="10">
                  <c:v>1885</c:v>
                </c:pt>
              </c:numCache>
            </c:numRef>
          </c:val>
        </c:ser>
        <c:ser>
          <c:idx val="4"/>
          <c:order val="4"/>
          <c:tx>
            <c:strRef>
              <c:f>Hoja2!$F$95</c:f>
              <c:strCache>
                <c:ptCount val="1"/>
                <c:pt idx="0">
                  <c:v>Superior Universitaria</c:v>
                </c:pt>
              </c:strCache>
            </c:strRef>
          </c:tx>
          <c:marker>
            <c:symbol val="none"/>
          </c:marker>
          <c:cat>
            <c:numRef>
              <c:f>Hoja2!$A$96:$A$106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Hoja2!$F$96:$F$106</c:f>
              <c:numCache>
                <c:formatCode>0</c:formatCode>
                <c:ptCount val="11"/>
                <c:pt idx="0">
                  <c:v>2472</c:v>
                </c:pt>
                <c:pt idx="1">
                  <c:v>2681</c:v>
                </c:pt>
                <c:pt idx="2">
                  <c:v>2720</c:v>
                </c:pt>
                <c:pt idx="3">
                  <c:v>2787</c:v>
                </c:pt>
                <c:pt idx="4">
                  <c:v>2993</c:v>
                </c:pt>
                <c:pt idx="5">
                  <c:v>3109</c:v>
                </c:pt>
                <c:pt idx="6">
                  <c:v>3092</c:v>
                </c:pt>
                <c:pt idx="7">
                  <c:v>3265</c:v>
                </c:pt>
                <c:pt idx="8">
                  <c:v>3476</c:v>
                </c:pt>
                <c:pt idx="9">
                  <c:v>3706</c:v>
                </c:pt>
                <c:pt idx="10">
                  <c:v>3821</c:v>
                </c:pt>
              </c:numCache>
            </c:numRef>
          </c:val>
        </c:ser>
        <c:ser>
          <c:idx val="5"/>
          <c:order val="5"/>
          <c:tx>
            <c:strRef>
              <c:f>Hoja2!$G$95</c:f>
              <c:strCache>
                <c:ptCount val="1"/>
                <c:pt idx="0">
                  <c:v>General</c:v>
                </c:pt>
              </c:strCache>
            </c:strRef>
          </c:tx>
          <c:marker>
            <c:symbol val="none"/>
          </c:marker>
          <c:cat>
            <c:numRef>
              <c:f>Hoja2!$A$96:$A$106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Hoja2!$G$96:$G$106</c:f>
              <c:numCache>
                <c:formatCode>0</c:formatCode>
                <c:ptCount val="11"/>
                <c:pt idx="0">
                  <c:v>773</c:v>
                </c:pt>
                <c:pt idx="1">
                  <c:v>925</c:v>
                </c:pt>
                <c:pt idx="2">
                  <c:v>932</c:v>
                </c:pt>
                <c:pt idx="3">
                  <c:v>899</c:v>
                </c:pt>
                <c:pt idx="4">
                  <c:v>1032</c:v>
                </c:pt>
                <c:pt idx="5">
                  <c:v>1112</c:v>
                </c:pt>
                <c:pt idx="6">
                  <c:v>1214</c:v>
                </c:pt>
                <c:pt idx="7">
                  <c:v>1279</c:v>
                </c:pt>
                <c:pt idx="8">
                  <c:v>1306</c:v>
                </c:pt>
                <c:pt idx="9">
                  <c:v>1450</c:v>
                </c:pt>
                <c:pt idx="10">
                  <c:v>1403</c:v>
                </c:pt>
              </c:numCache>
            </c:numRef>
          </c:val>
        </c:ser>
        <c:marker val="1"/>
        <c:axId val="66046208"/>
        <c:axId val="66400640"/>
      </c:lineChart>
      <c:catAx>
        <c:axId val="66046208"/>
        <c:scaling>
          <c:orientation val="minMax"/>
        </c:scaling>
        <c:axPos val="b"/>
        <c:numFmt formatCode="General" sourceLinked="1"/>
        <c:tickLblPos val="nextTo"/>
        <c:crossAx val="66400640"/>
        <c:crosses val="autoZero"/>
        <c:auto val="1"/>
        <c:lblAlgn val="ctr"/>
        <c:lblOffset val="100"/>
      </c:catAx>
      <c:valAx>
        <c:axId val="66400640"/>
        <c:scaling>
          <c:orientation val="minMax"/>
        </c:scaling>
        <c:axPos val="l"/>
        <c:majorGridlines/>
        <c:numFmt formatCode="0" sourceLinked="1"/>
        <c:tickLblPos val="nextTo"/>
        <c:crossAx val="66046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Hoja2!$B$109</c:f>
              <c:strCache>
                <c:ptCount val="1"/>
                <c:pt idx="0">
                  <c:v>Extractiva </c:v>
                </c:pt>
              </c:strCache>
            </c:strRef>
          </c:tx>
          <c:marker>
            <c:symbol val="none"/>
          </c:marker>
          <c:cat>
            <c:numRef>
              <c:f>Hoja2!$A$110:$A$120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Hoja2!$B$110:$B$120</c:f>
              <c:numCache>
                <c:formatCode>0</c:formatCode>
                <c:ptCount val="11"/>
                <c:pt idx="0">
                  <c:v>611</c:v>
                </c:pt>
                <c:pt idx="1">
                  <c:v>950</c:v>
                </c:pt>
                <c:pt idx="2">
                  <c:v>805</c:v>
                </c:pt>
                <c:pt idx="3">
                  <c:v>1020</c:v>
                </c:pt>
                <c:pt idx="4">
                  <c:v>1173</c:v>
                </c:pt>
                <c:pt idx="5">
                  <c:v>1230</c:v>
                </c:pt>
                <c:pt idx="6">
                  <c:v>1014</c:v>
                </c:pt>
                <c:pt idx="7">
                  <c:v>1213</c:v>
                </c:pt>
                <c:pt idx="8">
                  <c:v>1449</c:v>
                </c:pt>
                <c:pt idx="9">
                  <c:v>1565</c:v>
                </c:pt>
                <c:pt idx="10">
                  <c:v>1155</c:v>
                </c:pt>
              </c:numCache>
            </c:numRef>
          </c:val>
        </c:ser>
        <c:ser>
          <c:idx val="1"/>
          <c:order val="1"/>
          <c:tx>
            <c:strRef>
              <c:f>Hoja2!$C$109</c:f>
              <c:strCache>
                <c:ptCount val="1"/>
                <c:pt idx="0">
                  <c:v>Industria</c:v>
                </c:pt>
              </c:strCache>
            </c:strRef>
          </c:tx>
          <c:marker>
            <c:symbol val="none"/>
          </c:marker>
          <c:cat>
            <c:numRef>
              <c:f>Hoja2!$A$110:$A$120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Hoja2!$C$110:$C$120</c:f>
              <c:numCache>
                <c:formatCode>0</c:formatCode>
                <c:ptCount val="11"/>
                <c:pt idx="0">
                  <c:v>787</c:v>
                </c:pt>
                <c:pt idx="1">
                  <c:v>838</c:v>
                </c:pt>
                <c:pt idx="2">
                  <c:v>906</c:v>
                </c:pt>
                <c:pt idx="3">
                  <c:v>818</c:v>
                </c:pt>
                <c:pt idx="4">
                  <c:v>1027</c:v>
                </c:pt>
                <c:pt idx="5">
                  <c:v>1178</c:v>
                </c:pt>
                <c:pt idx="6">
                  <c:v>1118</c:v>
                </c:pt>
                <c:pt idx="7">
                  <c:v>1425</c:v>
                </c:pt>
                <c:pt idx="8">
                  <c:v>1348</c:v>
                </c:pt>
                <c:pt idx="9">
                  <c:v>1445</c:v>
                </c:pt>
                <c:pt idx="10">
                  <c:v>1428</c:v>
                </c:pt>
              </c:numCache>
            </c:numRef>
          </c:val>
        </c:ser>
        <c:ser>
          <c:idx val="2"/>
          <c:order val="2"/>
          <c:tx>
            <c:strRef>
              <c:f>Hoja2!$D$109</c:f>
              <c:strCache>
                <c:ptCount val="1"/>
                <c:pt idx="0">
                  <c:v>Construcción</c:v>
                </c:pt>
              </c:strCache>
            </c:strRef>
          </c:tx>
          <c:marker>
            <c:symbol val="none"/>
          </c:marker>
          <c:cat>
            <c:numRef>
              <c:f>Hoja2!$A$110:$A$120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Hoja2!$D$110:$D$120</c:f>
              <c:numCache>
                <c:formatCode>0</c:formatCode>
                <c:ptCount val="11"/>
                <c:pt idx="0">
                  <c:v>709</c:v>
                </c:pt>
                <c:pt idx="1">
                  <c:v>926</c:v>
                </c:pt>
                <c:pt idx="2">
                  <c:v>1141</c:v>
                </c:pt>
                <c:pt idx="3">
                  <c:v>1067</c:v>
                </c:pt>
                <c:pt idx="4">
                  <c:v>1309</c:v>
                </c:pt>
                <c:pt idx="5">
                  <c:v>1185</c:v>
                </c:pt>
                <c:pt idx="6">
                  <c:v>1682</c:v>
                </c:pt>
                <c:pt idx="7">
                  <c:v>1566</c:v>
                </c:pt>
                <c:pt idx="8">
                  <c:v>1654</c:v>
                </c:pt>
                <c:pt idx="9">
                  <c:v>1601</c:v>
                </c:pt>
                <c:pt idx="10">
                  <c:v>1876</c:v>
                </c:pt>
              </c:numCache>
            </c:numRef>
          </c:val>
        </c:ser>
        <c:ser>
          <c:idx val="3"/>
          <c:order val="3"/>
          <c:tx>
            <c:strRef>
              <c:f>Hoja2!$E$109</c:f>
              <c:strCache>
                <c:ptCount val="1"/>
                <c:pt idx="0">
                  <c:v>Comercio</c:v>
                </c:pt>
              </c:strCache>
            </c:strRef>
          </c:tx>
          <c:marker>
            <c:symbol val="none"/>
          </c:marker>
          <c:cat>
            <c:numRef>
              <c:f>Hoja2!$A$110:$A$120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Hoja2!$E$110:$E$120</c:f>
              <c:numCache>
                <c:formatCode>0</c:formatCode>
                <c:ptCount val="11"/>
                <c:pt idx="0">
                  <c:v>685</c:v>
                </c:pt>
                <c:pt idx="1">
                  <c:v>837</c:v>
                </c:pt>
                <c:pt idx="2">
                  <c:v>808</c:v>
                </c:pt>
                <c:pt idx="3">
                  <c:v>751</c:v>
                </c:pt>
                <c:pt idx="4">
                  <c:v>921</c:v>
                </c:pt>
                <c:pt idx="5">
                  <c:v>1008</c:v>
                </c:pt>
                <c:pt idx="6">
                  <c:v>1194</c:v>
                </c:pt>
                <c:pt idx="7">
                  <c:v>1137</c:v>
                </c:pt>
                <c:pt idx="8">
                  <c:v>1122</c:v>
                </c:pt>
                <c:pt idx="9">
                  <c:v>1212</c:v>
                </c:pt>
                <c:pt idx="10">
                  <c:v>1302</c:v>
                </c:pt>
              </c:numCache>
            </c:numRef>
          </c:val>
        </c:ser>
        <c:ser>
          <c:idx val="4"/>
          <c:order val="4"/>
          <c:tx>
            <c:strRef>
              <c:f>Hoja2!$F$109</c:f>
              <c:strCache>
                <c:ptCount val="1"/>
                <c:pt idx="0">
                  <c:v>Servicios</c:v>
                </c:pt>
              </c:strCache>
            </c:strRef>
          </c:tx>
          <c:marker>
            <c:symbol val="none"/>
          </c:marker>
          <c:cat>
            <c:numRef>
              <c:f>Hoja2!$A$110:$A$120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Hoja2!$F$110:$F$120</c:f>
              <c:numCache>
                <c:formatCode>0</c:formatCode>
                <c:ptCount val="11"/>
                <c:pt idx="0">
                  <c:v>820</c:v>
                </c:pt>
                <c:pt idx="1">
                  <c:v>992</c:v>
                </c:pt>
                <c:pt idx="2">
                  <c:v>965</c:v>
                </c:pt>
                <c:pt idx="3">
                  <c:v>942</c:v>
                </c:pt>
                <c:pt idx="4">
                  <c:v>1032</c:v>
                </c:pt>
                <c:pt idx="5">
                  <c:v>1109</c:v>
                </c:pt>
                <c:pt idx="6">
                  <c:v>1202</c:v>
                </c:pt>
                <c:pt idx="7">
                  <c:v>1257</c:v>
                </c:pt>
                <c:pt idx="8">
                  <c:v>1303</c:v>
                </c:pt>
                <c:pt idx="9">
                  <c:v>1514</c:v>
                </c:pt>
                <c:pt idx="10">
                  <c:v>1408</c:v>
                </c:pt>
              </c:numCache>
            </c:numRef>
          </c:val>
        </c:ser>
        <c:ser>
          <c:idx val="5"/>
          <c:order val="5"/>
          <c:tx>
            <c:strRef>
              <c:f>Hoja2!$G$109</c:f>
              <c:strCache>
                <c:ptCount val="1"/>
                <c:pt idx="0">
                  <c:v>General</c:v>
                </c:pt>
              </c:strCache>
            </c:strRef>
          </c:tx>
          <c:marker>
            <c:symbol val="none"/>
          </c:marker>
          <c:cat>
            <c:numRef>
              <c:f>Hoja2!$A$110:$A$120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Hoja2!$G$110:$G$120</c:f>
              <c:numCache>
                <c:formatCode>0</c:formatCode>
                <c:ptCount val="11"/>
                <c:pt idx="0">
                  <c:v>773</c:v>
                </c:pt>
                <c:pt idx="1">
                  <c:v>925</c:v>
                </c:pt>
                <c:pt idx="2">
                  <c:v>932</c:v>
                </c:pt>
                <c:pt idx="3">
                  <c:v>899</c:v>
                </c:pt>
                <c:pt idx="4">
                  <c:v>1032</c:v>
                </c:pt>
                <c:pt idx="5">
                  <c:v>1112</c:v>
                </c:pt>
                <c:pt idx="6">
                  <c:v>1214</c:v>
                </c:pt>
                <c:pt idx="7">
                  <c:v>1279</c:v>
                </c:pt>
                <c:pt idx="8">
                  <c:v>1306</c:v>
                </c:pt>
                <c:pt idx="9">
                  <c:v>1450</c:v>
                </c:pt>
                <c:pt idx="10">
                  <c:v>1403</c:v>
                </c:pt>
              </c:numCache>
            </c:numRef>
          </c:val>
        </c:ser>
        <c:marker val="1"/>
        <c:axId val="66783488"/>
        <c:axId val="66810624"/>
      </c:lineChart>
      <c:catAx>
        <c:axId val="66783488"/>
        <c:scaling>
          <c:orientation val="minMax"/>
        </c:scaling>
        <c:axPos val="b"/>
        <c:numFmt formatCode="General" sourceLinked="1"/>
        <c:tickLblPos val="nextTo"/>
        <c:crossAx val="66810624"/>
        <c:crosses val="autoZero"/>
        <c:auto val="1"/>
        <c:lblAlgn val="ctr"/>
        <c:lblOffset val="100"/>
      </c:catAx>
      <c:valAx>
        <c:axId val="66810624"/>
        <c:scaling>
          <c:orientation val="minMax"/>
        </c:scaling>
        <c:axPos val="l"/>
        <c:majorGridlines/>
        <c:numFmt formatCode="0" sourceLinked="1"/>
        <c:tickLblPos val="nextTo"/>
        <c:crossAx val="66783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Hoja2!$B$125</c:f>
              <c:strCache>
                <c:ptCount val="1"/>
                <c:pt idx="0">
                  <c:v>PEA1/ Hombres</c:v>
                </c:pt>
              </c:strCache>
            </c:strRef>
          </c:tx>
          <c:marker>
            <c:symbol val="none"/>
          </c:marker>
          <c:cat>
            <c:numRef>
              <c:f>Hoja2!$A$126:$A$136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Hoja2!$B$126:$B$136</c:f>
              <c:numCache>
                <c:formatCode>General</c:formatCode>
                <c:ptCount val="11"/>
                <c:pt idx="0">
                  <c:v>1448792</c:v>
                </c:pt>
                <c:pt idx="1">
                  <c:v>1458402</c:v>
                </c:pt>
                <c:pt idx="2">
                  <c:v>1498670</c:v>
                </c:pt>
                <c:pt idx="3">
                  <c:v>1546847</c:v>
                </c:pt>
                <c:pt idx="4">
                  <c:v>1545557</c:v>
                </c:pt>
                <c:pt idx="5">
                  <c:v>1576813</c:v>
                </c:pt>
                <c:pt idx="6">
                  <c:v>1591300</c:v>
                </c:pt>
                <c:pt idx="7">
                  <c:v>1625615</c:v>
                </c:pt>
                <c:pt idx="8">
                  <c:v>1689929</c:v>
                </c:pt>
                <c:pt idx="9">
                  <c:v>1739366</c:v>
                </c:pt>
                <c:pt idx="10">
                  <c:v>1760412</c:v>
                </c:pt>
              </c:numCache>
            </c:numRef>
          </c:val>
        </c:ser>
        <c:ser>
          <c:idx val="1"/>
          <c:order val="1"/>
          <c:tx>
            <c:strRef>
              <c:f>Hoja2!$C$125</c:f>
              <c:strCache>
                <c:ptCount val="1"/>
                <c:pt idx="0">
                  <c:v>PEA1/ Mujeres</c:v>
                </c:pt>
              </c:strCache>
            </c:strRef>
          </c:tx>
          <c:marker>
            <c:symbol val="none"/>
          </c:marker>
          <c:cat>
            <c:numRef>
              <c:f>Hoja2!$A$126:$A$136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Hoja2!$C$126:$C$136</c:f>
              <c:numCache>
                <c:formatCode>General</c:formatCode>
                <c:ptCount val="11"/>
                <c:pt idx="0">
                  <c:v>1188600</c:v>
                </c:pt>
                <c:pt idx="1">
                  <c:v>1195708</c:v>
                </c:pt>
                <c:pt idx="2">
                  <c:v>1225904</c:v>
                </c:pt>
                <c:pt idx="3">
                  <c:v>1302928</c:v>
                </c:pt>
                <c:pt idx="4">
                  <c:v>1358554</c:v>
                </c:pt>
                <c:pt idx="5">
                  <c:v>1383396</c:v>
                </c:pt>
                <c:pt idx="6">
                  <c:v>1378657</c:v>
                </c:pt>
                <c:pt idx="7">
                  <c:v>1390249</c:v>
                </c:pt>
                <c:pt idx="8">
                  <c:v>1389804</c:v>
                </c:pt>
                <c:pt idx="9">
                  <c:v>1492950</c:v>
                </c:pt>
                <c:pt idx="10">
                  <c:v>1552824</c:v>
                </c:pt>
              </c:numCache>
            </c:numRef>
          </c:val>
        </c:ser>
        <c:ser>
          <c:idx val="2"/>
          <c:order val="2"/>
          <c:tx>
            <c:strRef>
              <c:f>Hoja2!$D$125</c:f>
              <c:strCache>
                <c:ptCount val="1"/>
                <c:pt idx="0">
                  <c:v>PEI2/ Hombres</c:v>
                </c:pt>
              </c:strCache>
            </c:strRef>
          </c:tx>
          <c:marker>
            <c:symbol val="none"/>
          </c:marker>
          <c:cat>
            <c:numRef>
              <c:f>Hoja2!$A$126:$A$136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Hoja2!$D$126:$D$136</c:f>
              <c:numCache>
                <c:formatCode>General</c:formatCode>
                <c:ptCount val="11"/>
                <c:pt idx="0">
                  <c:v>64183</c:v>
                </c:pt>
                <c:pt idx="1">
                  <c:v>67172</c:v>
                </c:pt>
                <c:pt idx="2">
                  <c:v>72962</c:v>
                </c:pt>
                <c:pt idx="3">
                  <c:v>78412</c:v>
                </c:pt>
                <c:pt idx="4">
                  <c:v>74894</c:v>
                </c:pt>
                <c:pt idx="5">
                  <c:v>76098</c:v>
                </c:pt>
                <c:pt idx="6">
                  <c:v>68251</c:v>
                </c:pt>
                <c:pt idx="7">
                  <c:v>86893</c:v>
                </c:pt>
                <c:pt idx="8">
                  <c:v>84194</c:v>
                </c:pt>
                <c:pt idx="9">
                  <c:v>62909</c:v>
                </c:pt>
                <c:pt idx="10">
                  <c:v>81253</c:v>
                </c:pt>
              </c:numCache>
            </c:numRef>
          </c:val>
        </c:ser>
        <c:ser>
          <c:idx val="3"/>
          <c:order val="3"/>
          <c:tx>
            <c:strRef>
              <c:f>Hoja2!$E$125</c:f>
              <c:strCache>
                <c:ptCount val="1"/>
                <c:pt idx="0">
                  <c:v>PEI2/ Mujeres</c:v>
                </c:pt>
              </c:strCache>
            </c:strRef>
          </c:tx>
          <c:marker>
            <c:symbol val="none"/>
          </c:marker>
          <c:cat>
            <c:numRef>
              <c:f>Hoja2!$A$126:$A$136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Hoja2!$E$126:$E$136</c:f>
              <c:numCache>
                <c:formatCode>General</c:formatCode>
                <c:ptCount val="11"/>
                <c:pt idx="0">
                  <c:v>439440</c:v>
                </c:pt>
                <c:pt idx="1">
                  <c:v>443985</c:v>
                </c:pt>
                <c:pt idx="2">
                  <c:v>460456</c:v>
                </c:pt>
                <c:pt idx="3">
                  <c:v>456038</c:v>
                </c:pt>
                <c:pt idx="4">
                  <c:v>455498</c:v>
                </c:pt>
                <c:pt idx="5">
                  <c:v>480068</c:v>
                </c:pt>
                <c:pt idx="6">
                  <c:v>489434</c:v>
                </c:pt>
                <c:pt idx="7">
                  <c:v>494408</c:v>
                </c:pt>
                <c:pt idx="8">
                  <c:v>521441</c:v>
                </c:pt>
                <c:pt idx="9">
                  <c:v>497216</c:v>
                </c:pt>
                <c:pt idx="10">
                  <c:v>470507</c:v>
                </c:pt>
              </c:numCache>
            </c:numRef>
          </c:val>
        </c:ser>
        <c:marker val="1"/>
        <c:axId val="66598400"/>
        <c:axId val="66600960"/>
      </c:lineChart>
      <c:catAx>
        <c:axId val="66598400"/>
        <c:scaling>
          <c:orientation val="minMax"/>
        </c:scaling>
        <c:axPos val="b"/>
        <c:numFmt formatCode="General" sourceLinked="1"/>
        <c:tickLblPos val="nextTo"/>
        <c:crossAx val="66600960"/>
        <c:crosses val="autoZero"/>
        <c:auto val="1"/>
        <c:lblAlgn val="ctr"/>
        <c:lblOffset val="100"/>
      </c:catAx>
      <c:valAx>
        <c:axId val="66600960"/>
        <c:scaling>
          <c:orientation val="minMax"/>
        </c:scaling>
        <c:axPos val="l"/>
        <c:majorGridlines/>
        <c:numFmt formatCode="General" sourceLinked="1"/>
        <c:tickLblPos val="nextTo"/>
        <c:crossAx val="66598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180975</xdr:rowOff>
    </xdr:from>
    <xdr:to>
      <xdr:col>9</xdr:col>
      <xdr:colOff>228600</xdr:colOff>
      <xdr:row>16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16</xdr:row>
      <xdr:rowOff>180975</xdr:rowOff>
    </xdr:from>
    <xdr:to>
      <xdr:col>9</xdr:col>
      <xdr:colOff>228600</xdr:colOff>
      <xdr:row>31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228600</xdr:colOff>
      <xdr:row>31</xdr:row>
      <xdr:rowOff>180975</xdr:rowOff>
    </xdr:from>
    <xdr:to>
      <xdr:col>9</xdr:col>
      <xdr:colOff>228600</xdr:colOff>
      <xdr:row>46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228600</xdr:colOff>
      <xdr:row>47</xdr:row>
      <xdr:rowOff>180975</xdr:rowOff>
    </xdr:from>
    <xdr:to>
      <xdr:col>9</xdr:col>
      <xdr:colOff>228600</xdr:colOff>
      <xdr:row>60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228600</xdr:colOff>
      <xdr:row>62</xdr:row>
      <xdr:rowOff>180975</xdr:rowOff>
    </xdr:from>
    <xdr:to>
      <xdr:col>9</xdr:col>
      <xdr:colOff>228600</xdr:colOff>
      <xdr:row>75</xdr:row>
      <xdr:rowOff>66675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228600</xdr:colOff>
      <xdr:row>75</xdr:row>
      <xdr:rowOff>180975</xdr:rowOff>
    </xdr:from>
    <xdr:to>
      <xdr:col>9</xdr:col>
      <xdr:colOff>228600</xdr:colOff>
      <xdr:row>90</xdr:row>
      <xdr:rowOff>66675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228600</xdr:colOff>
      <xdr:row>93</xdr:row>
      <xdr:rowOff>180975</xdr:rowOff>
    </xdr:from>
    <xdr:to>
      <xdr:col>9</xdr:col>
      <xdr:colOff>228600</xdr:colOff>
      <xdr:row>105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228600</xdr:colOff>
      <xdr:row>105</xdr:row>
      <xdr:rowOff>180975</xdr:rowOff>
    </xdr:from>
    <xdr:to>
      <xdr:col>9</xdr:col>
      <xdr:colOff>228600</xdr:colOff>
      <xdr:row>119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228600</xdr:colOff>
      <xdr:row>122</xdr:row>
      <xdr:rowOff>180975</xdr:rowOff>
    </xdr:from>
    <xdr:to>
      <xdr:col>9</xdr:col>
      <xdr:colOff>228600</xdr:colOff>
      <xdr:row>137</xdr:row>
      <xdr:rowOff>38100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228600</xdr:colOff>
      <xdr:row>152</xdr:row>
      <xdr:rowOff>180975</xdr:rowOff>
    </xdr:from>
    <xdr:to>
      <xdr:col>9</xdr:col>
      <xdr:colOff>228600</xdr:colOff>
      <xdr:row>167</xdr:row>
      <xdr:rowOff>66675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228600</xdr:colOff>
      <xdr:row>168</xdr:row>
      <xdr:rowOff>180975</xdr:rowOff>
    </xdr:from>
    <xdr:to>
      <xdr:col>9</xdr:col>
      <xdr:colOff>228600</xdr:colOff>
      <xdr:row>183</xdr:row>
      <xdr:rowOff>66675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228600</xdr:colOff>
      <xdr:row>185</xdr:row>
      <xdr:rowOff>180975</xdr:rowOff>
    </xdr:from>
    <xdr:to>
      <xdr:col>9</xdr:col>
      <xdr:colOff>228600</xdr:colOff>
      <xdr:row>198</xdr:row>
      <xdr:rowOff>66675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228600</xdr:colOff>
      <xdr:row>202</xdr:row>
      <xdr:rowOff>180975</xdr:rowOff>
    </xdr:from>
    <xdr:to>
      <xdr:col>9</xdr:col>
      <xdr:colOff>228600</xdr:colOff>
      <xdr:row>215</xdr:row>
      <xdr:rowOff>66675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228600</xdr:colOff>
      <xdr:row>215</xdr:row>
      <xdr:rowOff>180975</xdr:rowOff>
    </xdr:from>
    <xdr:to>
      <xdr:col>9</xdr:col>
      <xdr:colOff>228600</xdr:colOff>
      <xdr:row>230</xdr:row>
      <xdr:rowOff>66675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228600</xdr:colOff>
      <xdr:row>234</xdr:row>
      <xdr:rowOff>180975</xdr:rowOff>
    </xdr:from>
    <xdr:to>
      <xdr:col>9</xdr:col>
      <xdr:colOff>228600</xdr:colOff>
      <xdr:row>246</xdr:row>
      <xdr:rowOff>66675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228600</xdr:colOff>
      <xdr:row>247</xdr:row>
      <xdr:rowOff>180975</xdr:rowOff>
    </xdr:from>
    <xdr:to>
      <xdr:col>9</xdr:col>
      <xdr:colOff>228600</xdr:colOff>
      <xdr:row>261</xdr:row>
      <xdr:rowOff>66675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82"/>
  <sheetViews>
    <sheetView tabSelected="1" topLeftCell="A1051" workbookViewId="0">
      <selection activeCell="A1063" sqref="A1063"/>
    </sheetView>
  </sheetViews>
  <sheetFormatPr baseColWidth="10" defaultRowHeight="15"/>
  <cols>
    <col min="2" max="3" width="11.7109375" bestFit="1" customWidth="1"/>
    <col min="4" max="4" width="12.5703125" customWidth="1"/>
    <col min="5" max="5" width="12.85546875" customWidth="1"/>
    <col min="6" max="6" width="12.5703125" customWidth="1"/>
    <col min="7" max="7" width="12.5703125" bestFit="1" customWidth="1"/>
  </cols>
  <sheetData>
    <row r="1" spans="1:10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>
      <c r="A2" s="72" t="s">
        <v>42</v>
      </c>
      <c r="B2" s="72"/>
      <c r="C2" s="72"/>
      <c r="D2" s="72"/>
      <c r="E2" s="72"/>
      <c r="F2" s="72"/>
      <c r="G2" s="72"/>
      <c r="H2" s="72"/>
      <c r="I2" s="72"/>
      <c r="J2" s="72"/>
    </row>
    <row r="3" spans="1:10">
      <c r="A3" s="80" t="s">
        <v>0</v>
      </c>
      <c r="B3" s="82" t="s">
        <v>24</v>
      </c>
      <c r="C3" s="83"/>
      <c r="D3" s="84"/>
      <c r="E3" s="83" t="s">
        <v>25</v>
      </c>
      <c r="F3" s="83"/>
      <c r="G3" s="84"/>
      <c r="H3" s="83" t="s">
        <v>1</v>
      </c>
      <c r="I3" s="83"/>
      <c r="J3" s="84"/>
    </row>
    <row r="4" spans="1:10">
      <c r="A4" s="81"/>
      <c r="B4" s="12" t="s">
        <v>2</v>
      </c>
      <c r="C4" s="12" t="s">
        <v>3</v>
      </c>
      <c r="D4" s="13" t="s">
        <v>1</v>
      </c>
      <c r="E4" s="12" t="s">
        <v>2</v>
      </c>
      <c r="F4" s="12" t="s">
        <v>3</v>
      </c>
      <c r="G4" s="13" t="s">
        <v>1</v>
      </c>
      <c r="H4" s="12" t="s">
        <v>2</v>
      </c>
      <c r="I4" s="12" t="s">
        <v>3</v>
      </c>
      <c r="J4" s="13" t="s">
        <v>1</v>
      </c>
    </row>
    <row r="5" spans="1:10">
      <c r="A5" s="19">
        <v>2007</v>
      </c>
      <c r="B5" s="15">
        <v>830741</v>
      </c>
      <c r="C5" s="15">
        <v>748100</v>
      </c>
      <c r="D5" s="16">
        <f>+C5+B5</f>
        <v>1578841</v>
      </c>
      <c r="E5" s="15">
        <v>318119</v>
      </c>
      <c r="F5" s="15">
        <v>491073</v>
      </c>
      <c r="G5" s="16">
        <f>+E5+F5</f>
        <v>809192</v>
      </c>
      <c r="H5" s="15">
        <f t="shared" ref="H5:I15" si="0">+B5+E5</f>
        <v>1148860</v>
      </c>
      <c r="I5" s="15">
        <f t="shared" si="0"/>
        <v>1239173</v>
      </c>
      <c r="J5" s="16">
        <f>+G5+D5</f>
        <v>2388033</v>
      </c>
    </row>
    <row r="6" spans="1:10">
      <c r="A6" s="19">
        <v>2008</v>
      </c>
      <c r="B6" s="15">
        <v>888902</v>
      </c>
      <c r="C6" s="15">
        <v>768432</v>
      </c>
      <c r="D6" s="16">
        <f>+B6+C6</f>
        <v>1657334</v>
      </c>
      <c r="E6" s="15">
        <v>309642</v>
      </c>
      <c r="F6" s="15">
        <v>496061</v>
      </c>
      <c r="G6" s="16">
        <f>+F6+E6</f>
        <v>805703</v>
      </c>
      <c r="H6" s="15">
        <f t="shared" si="0"/>
        <v>1198544</v>
      </c>
      <c r="I6" s="15">
        <f t="shared" si="0"/>
        <v>1264493</v>
      </c>
      <c r="J6" s="16">
        <f>+G6+D6</f>
        <v>2463037</v>
      </c>
    </row>
    <row r="7" spans="1:10">
      <c r="A7" s="19">
        <v>2009</v>
      </c>
      <c r="B7" s="15">
        <v>876718</v>
      </c>
      <c r="C7" s="15">
        <v>774873</v>
      </c>
      <c r="D7" s="16">
        <f>+B7+C7</f>
        <v>1651591</v>
      </c>
      <c r="E7" s="15">
        <v>340043</v>
      </c>
      <c r="F7" s="15">
        <v>504771</v>
      </c>
      <c r="G7" s="16">
        <f>+F7+E7</f>
        <v>844814</v>
      </c>
      <c r="H7" s="15">
        <f t="shared" si="0"/>
        <v>1216761</v>
      </c>
      <c r="I7" s="15">
        <f t="shared" si="0"/>
        <v>1279644</v>
      </c>
      <c r="J7" s="16">
        <f>+G7+D7</f>
        <v>2496405</v>
      </c>
    </row>
    <row r="8" spans="1:10">
      <c r="A8" s="19">
        <v>2010</v>
      </c>
      <c r="B8" s="15">
        <v>880701</v>
      </c>
      <c r="C8" s="15">
        <v>755343</v>
      </c>
      <c r="D8" s="16">
        <f>+B8+C8</f>
        <v>1636044</v>
      </c>
      <c r="E8" s="15">
        <v>315065</v>
      </c>
      <c r="F8" s="15">
        <v>493081</v>
      </c>
      <c r="G8" s="16">
        <f>+F8+E8</f>
        <v>808146</v>
      </c>
      <c r="H8" s="15">
        <f t="shared" si="0"/>
        <v>1195766</v>
      </c>
      <c r="I8" s="15">
        <f t="shared" si="0"/>
        <v>1248424</v>
      </c>
      <c r="J8" s="16">
        <f>+G8+D8</f>
        <v>2444190</v>
      </c>
    </row>
    <row r="9" spans="1:10">
      <c r="A9" s="19">
        <v>2011</v>
      </c>
      <c r="B9" s="15">
        <v>887372</v>
      </c>
      <c r="C9" s="15">
        <v>781700</v>
      </c>
      <c r="D9" s="16">
        <f t="shared" ref="D9:D15" si="1">+B9+C9</f>
        <v>1669072</v>
      </c>
      <c r="E9" s="15">
        <v>334781</v>
      </c>
      <c r="F9" s="15">
        <v>508367</v>
      </c>
      <c r="G9" s="16">
        <f t="shared" ref="G9:G15" si="2">+F9+E9</f>
        <v>843148</v>
      </c>
      <c r="H9" s="15">
        <f t="shared" si="0"/>
        <v>1222153</v>
      </c>
      <c r="I9" s="15">
        <f t="shared" si="0"/>
        <v>1290067</v>
      </c>
      <c r="J9" s="16">
        <f t="shared" ref="J9:J15" si="3">+G9+D9</f>
        <v>2512220</v>
      </c>
    </row>
    <row r="10" spans="1:10">
      <c r="A10" s="19">
        <v>2012</v>
      </c>
      <c r="B10" s="15">
        <v>892054</v>
      </c>
      <c r="C10" s="15">
        <v>794770</v>
      </c>
      <c r="D10" s="16">
        <f t="shared" si="1"/>
        <v>1686824</v>
      </c>
      <c r="E10" s="15">
        <v>353035</v>
      </c>
      <c r="F10" s="15">
        <v>483229</v>
      </c>
      <c r="G10" s="16">
        <f t="shared" si="2"/>
        <v>836264</v>
      </c>
      <c r="H10" s="15">
        <f t="shared" si="0"/>
        <v>1245089</v>
      </c>
      <c r="I10" s="15">
        <f t="shared" si="0"/>
        <v>1277999</v>
      </c>
      <c r="J10" s="16">
        <f t="shared" si="3"/>
        <v>2523088</v>
      </c>
    </row>
    <row r="11" spans="1:10">
      <c r="A11" s="19">
        <v>2013</v>
      </c>
      <c r="B11" s="15">
        <v>885545</v>
      </c>
      <c r="C11" s="15">
        <v>753898</v>
      </c>
      <c r="D11" s="16">
        <f t="shared" si="1"/>
        <v>1639443</v>
      </c>
      <c r="E11" s="15">
        <v>390473</v>
      </c>
      <c r="F11" s="15">
        <v>544881</v>
      </c>
      <c r="G11" s="16">
        <f t="shared" si="2"/>
        <v>935354</v>
      </c>
      <c r="H11" s="15">
        <f t="shared" si="0"/>
        <v>1276018</v>
      </c>
      <c r="I11" s="15">
        <f t="shared" si="0"/>
        <v>1298779</v>
      </c>
      <c r="J11" s="16">
        <f t="shared" si="3"/>
        <v>2574797</v>
      </c>
    </row>
    <row r="12" spans="1:10">
      <c r="A12" s="19">
        <v>2014</v>
      </c>
      <c r="B12" s="15">
        <v>863982</v>
      </c>
      <c r="C12" s="15">
        <v>719809</v>
      </c>
      <c r="D12" s="16">
        <f t="shared" si="1"/>
        <v>1583791</v>
      </c>
      <c r="E12" s="15">
        <v>443779</v>
      </c>
      <c r="F12" s="15">
        <v>601407</v>
      </c>
      <c r="G12" s="16">
        <f t="shared" si="2"/>
        <v>1045186</v>
      </c>
      <c r="H12" s="15">
        <f t="shared" si="0"/>
        <v>1307761</v>
      </c>
      <c r="I12" s="15">
        <f t="shared" si="0"/>
        <v>1321216</v>
      </c>
      <c r="J12" s="16">
        <f t="shared" si="3"/>
        <v>2628977</v>
      </c>
    </row>
    <row r="13" spans="1:10">
      <c r="A13" s="19">
        <v>2015</v>
      </c>
      <c r="B13" s="15">
        <v>848015</v>
      </c>
      <c r="C13" s="15">
        <v>730705</v>
      </c>
      <c r="D13" s="16">
        <f t="shared" si="1"/>
        <v>1578720</v>
      </c>
      <c r="E13" s="15">
        <v>430100</v>
      </c>
      <c r="F13" s="15">
        <v>615400</v>
      </c>
      <c r="G13" s="16">
        <f t="shared" si="2"/>
        <v>1045500</v>
      </c>
      <c r="H13" s="15">
        <f t="shared" si="0"/>
        <v>1278115</v>
      </c>
      <c r="I13" s="15">
        <f t="shared" si="0"/>
        <v>1346105</v>
      </c>
      <c r="J13" s="16">
        <f t="shared" si="3"/>
        <v>2624220</v>
      </c>
    </row>
    <row r="14" spans="1:10">
      <c r="A14" s="19">
        <v>2016</v>
      </c>
      <c r="B14" s="15">
        <v>882025</v>
      </c>
      <c r="C14" s="15">
        <v>755187</v>
      </c>
      <c r="D14" s="16">
        <f t="shared" si="1"/>
        <v>1637212</v>
      </c>
      <c r="E14" s="15">
        <v>443206</v>
      </c>
      <c r="F14" s="15">
        <v>594924</v>
      </c>
      <c r="G14" s="16">
        <f t="shared" si="2"/>
        <v>1038130</v>
      </c>
      <c r="H14" s="15">
        <f t="shared" si="0"/>
        <v>1325231</v>
      </c>
      <c r="I14" s="15">
        <f t="shared" si="0"/>
        <v>1350111</v>
      </c>
      <c r="J14" s="16">
        <f t="shared" si="3"/>
        <v>2675342</v>
      </c>
    </row>
    <row r="15" spans="1:10">
      <c r="A15" s="20">
        <v>2017</v>
      </c>
      <c r="B15" s="17">
        <v>888479</v>
      </c>
      <c r="C15" s="17">
        <v>791420</v>
      </c>
      <c r="D15" s="18">
        <f t="shared" si="1"/>
        <v>1679899</v>
      </c>
      <c r="E15" s="17">
        <v>428492</v>
      </c>
      <c r="F15" s="17">
        <v>562467</v>
      </c>
      <c r="G15" s="18">
        <f t="shared" si="2"/>
        <v>990959</v>
      </c>
      <c r="H15" s="17">
        <f t="shared" si="0"/>
        <v>1316971</v>
      </c>
      <c r="I15" s="17">
        <f t="shared" si="0"/>
        <v>1353887</v>
      </c>
      <c r="J15" s="18">
        <f t="shared" si="3"/>
        <v>2670858</v>
      </c>
    </row>
    <row r="16" spans="1:10">
      <c r="A16" s="3" t="s">
        <v>26</v>
      </c>
    </row>
    <row r="17" spans="1:10">
      <c r="A17" s="4" t="s">
        <v>27</v>
      </c>
    </row>
    <row r="18" spans="1:10">
      <c r="A18" s="5" t="s">
        <v>28</v>
      </c>
    </row>
    <row r="19" spans="1:10">
      <c r="A19" s="5" t="s">
        <v>31</v>
      </c>
    </row>
    <row r="20" spans="1:10">
      <c r="A20" s="6" t="s">
        <v>29</v>
      </c>
    </row>
    <row r="21" spans="1:10">
      <c r="A21" s="7" t="s">
        <v>30</v>
      </c>
    </row>
    <row r="24" spans="1:10">
      <c r="A24" s="72" t="s">
        <v>45</v>
      </c>
      <c r="B24" s="72"/>
      <c r="C24" s="72"/>
      <c r="D24" s="72"/>
      <c r="E24" s="72"/>
      <c r="F24" s="72"/>
      <c r="G24" s="72"/>
      <c r="H24" s="72"/>
      <c r="I24" s="72"/>
      <c r="J24" s="72"/>
    </row>
    <row r="25" spans="1:10">
      <c r="A25" s="72" t="s">
        <v>42</v>
      </c>
      <c r="B25" s="72"/>
      <c r="C25" s="72"/>
      <c r="D25" s="72"/>
      <c r="E25" s="72"/>
      <c r="F25" s="72"/>
      <c r="G25" s="72"/>
      <c r="H25" s="72"/>
      <c r="I25" s="72"/>
      <c r="J25" s="72"/>
    </row>
    <row r="26" spans="1:10">
      <c r="A26" s="72" t="s">
        <v>4</v>
      </c>
      <c r="B26" s="72"/>
      <c r="C26" s="72"/>
      <c r="D26" s="72"/>
      <c r="E26" s="72"/>
      <c r="F26" s="72"/>
      <c r="G26" s="72"/>
      <c r="H26" s="72"/>
      <c r="I26" s="72"/>
      <c r="J26" s="72"/>
    </row>
    <row r="27" spans="1:10">
      <c r="A27" s="80" t="s">
        <v>0</v>
      </c>
      <c r="B27" s="82" t="s">
        <v>24</v>
      </c>
      <c r="C27" s="83"/>
      <c r="D27" s="84"/>
      <c r="E27" s="83" t="s">
        <v>25</v>
      </c>
      <c r="F27" s="83"/>
      <c r="G27" s="84"/>
      <c r="H27" s="83" t="s">
        <v>1</v>
      </c>
      <c r="I27" s="83"/>
      <c r="J27" s="84"/>
    </row>
    <row r="28" spans="1:10">
      <c r="A28" s="81"/>
      <c r="B28" s="12" t="s">
        <v>2</v>
      </c>
      <c r="C28" s="12" t="s">
        <v>3</v>
      </c>
      <c r="D28" s="13" t="s">
        <v>1</v>
      </c>
      <c r="E28" s="12" t="s">
        <v>2</v>
      </c>
      <c r="F28" s="12" t="s">
        <v>3</v>
      </c>
      <c r="G28" s="13" t="s">
        <v>1</v>
      </c>
      <c r="H28" s="12" t="s">
        <v>2</v>
      </c>
      <c r="I28" s="12" t="s">
        <v>3</v>
      </c>
      <c r="J28" s="13" t="s">
        <v>1</v>
      </c>
    </row>
    <row r="29" spans="1:10">
      <c r="A29" s="19">
        <v>2007</v>
      </c>
      <c r="B29" s="21">
        <f t="shared" ref="B29:B39" si="4">(B5/$D5)*100</f>
        <v>52.617141308086126</v>
      </c>
      <c r="C29" s="21">
        <f t="shared" ref="C29:D29" si="5">(C5/$D5)*100</f>
        <v>47.382858691913874</v>
      </c>
      <c r="D29" s="22">
        <f t="shared" si="5"/>
        <v>100</v>
      </c>
      <c r="E29" s="21">
        <f t="shared" ref="E29:E39" si="6">+(E5/$G5)*100</f>
        <v>39.313166714450958</v>
      </c>
      <c r="F29" s="21">
        <f t="shared" ref="F29:G29" si="7">+(F5/$G5)*100</f>
        <v>60.686833285549049</v>
      </c>
      <c r="G29" s="22">
        <f t="shared" si="7"/>
        <v>100</v>
      </c>
      <c r="H29" s="21">
        <f t="shared" ref="H29:H39" si="8">+H5/$J5*100</f>
        <v>48.109050419319999</v>
      </c>
      <c r="I29" s="21">
        <f t="shared" ref="I29:J29" si="9">+I5/$J5*100</f>
        <v>51.890949580680001</v>
      </c>
      <c r="J29" s="22">
        <f t="shared" si="9"/>
        <v>100</v>
      </c>
    </row>
    <row r="30" spans="1:10">
      <c r="A30" s="19">
        <v>2008</v>
      </c>
      <c r="B30" s="21">
        <f t="shared" si="4"/>
        <v>53.634451474476478</v>
      </c>
      <c r="C30" s="21">
        <f t="shared" ref="C30:D39" si="10">(C6/$D6)*100</f>
        <v>46.365548525523522</v>
      </c>
      <c r="D30" s="22">
        <f t="shared" si="10"/>
        <v>100</v>
      </c>
      <c r="E30" s="21">
        <f t="shared" si="6"/>
        <v>38.431282991375234</v>
      </c>
      <c r="F30" s="21">
        <f t="shared" ref="F30:G39" si="11">+(F6/$G6)*100</f>
        <v>61.568717008624759</v>
      </c>
      <c r="G30" s="22">
        <f t="shared" si="11"/>
        <v>100</v>
      </c>
      <c r="H30" s="21">
        <f t="shared" si="8"/>
        <v>48.661225958034734</v>
      </c>
      <c r="I30" s="21">
        <f t="shared" ref="I30:J39" si="12">+I6/$J6*100</f>
        <v>51.338774041965266</v>
      </c>
      <c r="J30" s="22">
        <f t="shared" si="12"/>
        <v>100</v>
      </c>
    </row>
    <row r="31" spans="1:10">
      <c r="A31" s="19">
        <v>2009</v>
      </c>
      <c r="B31" s="21">
        <f t="shared" si="4"/>
        <v>53.083239131237704</v>
      </c>
      <c r="C31" s="21">
        <f t="shared" si="10"/>
        <v>46.916760868762303</v>
      </c>
      <c r="D31" s="22">
        <f t="shared" si="10"/>
        <v>100</v>
      </c>
      <c r="E31" s="21">
        <f t="shared" si="6"/>
        <v>40.250635051028979</v>
      </c>
      <c r="F31" s="21">
        <f t="shared" si="11"/>
        <v>59.749364948971021</v>
      </c>
      <c r="G31" s="22">
        <f t="shared" si="11"/>
        <v>100</v>
      </c>
      <c r="H31" s="21">
        <f t="shared" si="8"/>
        <v>48.740528880530206</v>
      </c>
      <c r="I31" s="21">
        <f t="shared" si="12"/>
        <v>51.259471119469801</v>
      </c>
      <c r="J31" s="22">
        <f t="shared" si="12"/>
        <v>100</v>
      </c>
    </row>
    <row r="32" spans="1:10">
      <c r="A32" s="19">
        <v>2010</v>
      </c>
      <c r="B32" s="21">
        <f t="shared" si="4"/>
        <v>53.831131681055034</v>
      </c>
      <c r="C32" s="21">
        <f t="shared" si="10"/>
        <v>46.168868318944966</v>
      </c>
      <c r="D32" s="22">
        <f t="shared" si="10"/>
        <v>100</v>
      </c>
      <c r="E32" s="21">
        <f t="shared" si="6"/>
        <v>38.986148542466339</v>
      </c>
      <c r="F32" s="21">
        <f t="shared" si="11"/>
        <v>61.013851457533661</v>
      </c>
      <c r="G32" s="22">
        <f t="shared" si="11"/>
        <v>100</v>
      </c>
      <c r="H32" s="21">
        <f t="shared" si="8"/>
        <v>48.922792417938048</v>
      </c>
      <c r="I32" s="21">
        <f t="shared" si="12"/>
        <v>51.077207582061959</v>
      </c>
      <c r="J32" s="22">
        <f t="shared" si="12"/>
        <v>100</v>
      </c>
    </row>
    <row r="33" spans="1:10">
      <c r="A33" s="19">
        <v>2011</v>
      </c>
      <c r="B33" s="21">
        <f t="shared" si="4"/>
        <v>53.165591418464878</v>
      </c>
      <c r="C33" s="21">
        <f t="shared" si="10"/>
        <v>46.834408581535129</v>
      </c>
      <c r="D33" s="22">
        <f t="shared" si="10"/>
        <v>100</v>
      </c>
      <c r="E33" s="21">
        <f t="shared" si="6"/>
        <v>39.706077699288855</v>
      </c>
      <c r="F33" s="21">
        <f t="shared" si="11"/>
        <v>60.293922300711145</v>
      </c>
      <c r="G33" s="22">
        <f t="shared" si="11"/>
        <v>100</v>
      </c>
      <c r="H33" s="21">
        <f t="shared" si="8"/>
        <v>48.648326977732843</v>
      </c>
      <c r="I33" s="21">
        <f t="shared" si="12"/>
        <v>51.351673022267164</v>
      </c>
      <c r="J33" s="22">
        <f t="shared" si="12"/>
        <v>100</v>
      </c>
    </row>
    <row r="34" spans="1:10">
      <c r="A34" s="19">
        <v>2012</v>
      </c>
      <c r="B34" s="21">
        <f t="shared" si="4"/>
        <v>52.883644055337129</v>
      </c>
      <c r="C34" s="21">
        <f t="shared" si="10"/>
        <v>47.116355944662871</v>
      </c>
      <c r="D34" s="22">
        <f t="shared" si="10"/>
        <v>100</v>
      </c>
      <c r="E34" s="21">
        <f t="shared" si="6"/>
        <v>42.215735700687823</v>
      </c>
      <c r="F34" s="21">
        <f t="shared" si="11"/>
        <v>57.784264299312184</v>
      </c>
      <c r="G34" s="22">
        <f t="shared" si="11"/>
        <v>100</v>
      </c>
      <c r="H34" s="21">
        <f t="shared" si="8"/>
        <v>49.347822985167383</v>
      </c>
      <c r="I34" s="21">
        <f t="shared" si="12"/>
        <v>50.652177014832624</v>
      </c>
      <c r="J34" s="22">
        <f t="shared" si="12"/>
        <v>100</v>
      </c>
    </row>
    <row r="35" spans="1:10">
      <c r="A35" s="19">
        <v>2013</v>
      </c>
      <c r="B35" s="21">
        <f t="shared" si="4"/>
        <v>54.014991677051292</v>
      </c>
      <c r="C35" s="21">
        <f t="shared" si="10"/>
        <v>45.985008322948708</v>
      </c>
      <c r="D35" s="22">
        <f t="shared" si="10"/>
        <v>100</v>
      </c>
      <c r="E35" s="21">
        <f t="shared" si="6"/>
        <v>41.746012739561706</v>
      </c>
      <c r="F35" s="21">
        <f t="shared" si="11"/>
        <v>58.253987260438286</v>
      </c>
      <c r="G35" s="22">
        <f t="shared" si="11"/>
        <v>100</v>
      </c>
      <c r="H35" s="21">
        <f t="shared" si="8"/>
        <v>49.558003990217479</v>
      </c>
      <c r="I35" s="21">
        <f t="shared" si="12"/>
        <v>50.441996009782521</v>
      </c>
      <c r="J35" s="22">
        <f t="shared" si="12"/>
        <v>100</v>
      </c>
    </row>
    <row r="36" spans="1:10">
      <c r="A36" s="19">
        <v>2014</v>
      </c>
      <c r="B36" s="21">
        <f t="shared" si="4"/>
        <v>54.551515951283982</v>
      </c>
      <c r="C36" s="21">
        <f t="shared" si="10"/>
        <v>45.448484048716026</v>
      </c>
      <c r="D36" s="22">
        <f t="shared" si="10"/>
        <v>100</v>
      </c>
      <c r="E36" s="21">
        <f t="shared" si="6"/>
        <v>42.4593325972602</v>
      </c>
      <c r="F36" s="21">
        <f t="shared" si="11"/>
        <v>57.5406674027398</v>
      </c>
      <c r="G36" s="22">
        <f t="shared" si="11"/>
        <v>100</v>
      </c>
      <c r="H36" s="21">
        <f t="shared" si="8"/>
        <v>49.744101983395062</v>
      </c>
      <c r="I36" s="21">
        <f t="shared" si="12"/>
        <v>50.255898016604938</v>
      </c>
      <c r="J36" s="22">
        <f t="shared" si="12"/>
        <v>100</v>
      </c>
    </row>
    <row r="37" spans="1:10">
      <c r="A37" s="19">
        <v>2015</v>
      </c>
      <c r="B37" s="21">
        <f t="shared" si="4"/>
        <v>53.715351677308199</v>
      </c>
      <c r="C37" s="21">
        <f t="shared" si="10"/>
        <v>46.284648322691801</v>
      </c>
      <c r="D37" s="22">
        <f t="shared" si="10"/>
        <v>100</v>
      </c>
      <c r="E37" s="21">
        <f t="shared" si="6"/>
        <v>41.138211382113823</v>
      </c>
      <c r="F37" s="21">
        <f t="shared" si="11"/>
        <v>58.861788617886177</v>
      </c>
      <c r="G37" s="22">
        <f t="shared" si="11"/>
        <v>100</v>
      </c>
      <c r="H37" s="21">
        <f t="shared" si="8"/>
        <v>48.704567452423959</v>
      </c>
      <c r="I37" s="21">
        <f t="shared" si="12"/>
        <v>51.295432547576034</v>
      </c>
      <c r="J37" s="22">
        <f t="shared" si="12"/>
        <v>100</v>
      </c>
    </row>
    <row r="38" spans="1:10">
      <c r="A38" s="19">
        <v>2016</v>
      </c>
      <c r="B38" s="21">
        <f t="shared" si="4"/>
        <v>53.873597310549883</v>
      </c>
      <c r="C38" s="21">
        <f t="shared" si="10"/>
        <v>46.12640268945011</v>
      </c>
      <c r="D38" s="22">
        <f t="shared" si="10"/>
        <v>100</v>
      </c>
      <c r="E38" s="21">
        <f t="shared" si="6"/>
        <v>42.692726344484797</v>
      </c>
      <c r="F38" s="21">
        <f t="shared" si="11"/>
        <v>57.307273655515203</v>
      </c>
      <c r="G38" s="22">
        <f t="shared" si="11"/>
        <v>100</v>
      </c>
      <c r="H38" s="21">
        <f t="shared" si="8"/>
        <v>49.535012719869087</v>
      </c>
      <c r="I38" s="21">
        <f t="shared" si="12"/>
        <v>50.464987280130913</v>
      </c>
      <c r="J38" s="22">
        <f t="shared" si="12"/>
        <v>100</v>
      </c>
    </row>
    <row r="39" spans="1:10">
      <c r="A39" s="20">
        <v>2017</v>
      </c>
      <c r="B39" s="23">
        <f t="shared" si="4"/>
        <v>52.888834388257862</v>
      </c>
      <c r="C39" s="23">
        <f t="shared" si="10"/>
        <v>47.111165611742138</v>
      </c>
      <c r="D39" s="24">
        <f t="shared" si="10"/>
        <v>100</v>
      </c>
      <c r="E39" s="23">
        <f t="shared" si="6"/>
        <v>43.2401340519638</v>
      </c>
      <c r="F39" s="23">
        <f t="shared" si="11"/>
        <v>56.759865948036193</v>
      </c>
      <c r="G39" s="24">
        <f t="shared" si="11"/>
        <v>100</v>
      </c>
      <c r="H39" s="23">
        <f t="shared" si="8"/>
        <v>49.308911218791863</v>
      </c>
      <c r="I39" s="23">
        <f t="shared" si="12"/>
        <v>50.691088781208137</v>
      </c>
      <c r="J39" s="24">
        <f t="shared" si="12"/>
        <v>100</v>
      </c>
    </row>
    <row r="40" spans="1:10">
      <c r="A40" s="3" t="s">
        <v>26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4" t="s">
        <v>27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5" t="s">
        <v>28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5" t="s">
        <v>31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6" t="s">
        <v>29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7" t="s">
        <v>30</v>
      </c>
      <c r="B45" s="1"/>
      <c r="C45" s="1"/>
      <c r="D45" s="1"/>
      <c r="E45" s="1"/>
      <c r="F45" s="1"/>
      <c r="G45" s="1"/>
      <c r="H45" s="1"/>
      <c r="I45" s="1"/>
      <c r="J45" s="1"/>
    </row>
    <row r="48" spans="1:10">
      <c r="A48" s="72" t="s">
        <v>46</v>
      </c>
      <c r="B48" s="72"/>
      <c r="C48" s="72"/>
      <c r="D48" s="72"/>
      <c r="E48" s="72"/>
      <c r="F48" s="72"/>
      <c r="G48" s="72"/>
      <c r="H48" s="72"/>
      <c r="I48" s="72"/>
      <c r="J48" s="72"/>
    </row>
    <row r="49" spans="1:10">
      <c r="A49" s="72" t="s">
        <v>42</v>
      </c>
      <c r="B49" s="72"/>
      <c r="C49" s="72"/>
      <c r="D49" s="72"/>
      <c r="E49" s="72"/>
      <c r="F49" s="72"/>
      <c r="G49" s="72"/>
      <c r="H49" s="72"/>
      <c r="I49" s="72"/>
      <c r="J49" s="72"/>
    </row>
    <row r="50" spans="1:10">
      <c r="A50" s="72" t="s">
        <v>173</v>
      </c>
      <c r="B50" s="72"/>
      <c r="C50" s="72"/>
      <c r="D50" s="72"/>
      <c r="E50" s="72"/>
      <c r="F50" s="72"/>
      <c r="G50" s="72"/>
      <c r="H50" s="72"/>
      <c r="I50" s="72"/>
      <c r="J50" s="72"/>
    </row>
    <row r="51" spans="1:10">
      <c r="A51" s="76" t="s">
        <v>5</v>
      </c>
      <c r="B51" s="82" t="s">
        <v>24</v>
      </c>
      <c r="C51" s="83"/>
      <c r="D51" s="84"/>
      <c r="E51" s="83" t="s">
        <v>25</v>
      </c>
      <c r="F51" s="83"/>
      <c r="G51" s="84"/>
      <c r="H51" s="83" t="s">
        <v>1</v>
      </c>
      <c r="I51" s="83"/>
      <c r="J51" s="84"/>
    </row>
    <row r="52" spans="1:10">
      <c r="A52" s="77"/>
      <c r="B52" s="12" t="s">
        <v>2</v>
      </c>
      <c r="C52" s="12" t="s">
        <v>3</v>
      </c>
      <c r="D52" s="13" t="s">
        <v>1</v>
      </c>
      <c r="E52" s="12" t="s">
        <v>2</v>
      </c>
      <c r="F52" s="12" t="s">
        <v>3</v>
      </c>
      <c r="G52" s="13" t="s">
        <v>1</v>
      </c>
      <c r="H52" s="12" t="s">
        <v>2</v>
      </c>
      <c r="I52" s="12" t="s">
        <v>3</v>
      </c>
      <c r="J52" s="13" t="s">
        <v>1</v>
      </c>
    </row>
    <row r="53" spans="1:10">
      <c r="A53" s="19" t="s">
        <v>6</v>
      </c>
      <c r="B53" s="15">
        <f>+B15-B5</f>
        <v>57738</v>
      </c>
      <c r="C53" s="15">
        <f t="shared" ref="C53:J53" si="13">+C15-C5</f>
        <v>43320</v>
      </c>
      <c r="D53" s="16">
        <f t="shared" si="13"/>
        <v>101058</v>
      </c>
      <c r="E53" s="15">
        <f t="shared" si="13"/>
        <v>110373</v>
      </c>
      <c r="F53" s="15">
        <f t="shared" si="13"/>
        <v>71394</v>
      </c>
      <c r="G53" s="16">
        <f t="shared" si="13"/>
        <v>181767</v>
      </c>
      <c r="H53" s="15">
        <f t="shared" si="13"/>
        <v>168111</v>
      </c>
      <c r="I53" s="15">
        <f t="shared" si="13"/>
        <v>114714</v>
      </c>
      <c r="J53" s="16">
        <f t="shared" si="13"/>
        <v>282825</v>
      </c>
    </row>
    <row r="54" spans="1:10">
      <c r="A54" s="20" t="s">
        <v>7</v>
      </c>
      <c r="B54" s="23">
        <f>+B53/B5*100</f>
        <v>6.9501806218785394</v>
      </c>
      <c r="C54" s="23">
        <f t="shared" ref="C54:J54" si="14">+C53/C5*100</f>
        <v>5.7906696965646303</v>
      </c>
      <c r="D54" s="24">
        <f t="shared" si="14"/>
        <v>6.4007711986197462</v>
      </c>
      <c r="E54" s="23">
        <f t="shared" si="14"/>
        <v>34.695507027244524</v>
      </c>
      <c r="F54" s="23">
        <f t="shared" si="14"/>
        <v>14.538368022676874</v>
      </c>
      <c r="G54" s="24">
        <f t="shared" si="14"/>
        <v>22.462777684406174</v>
      </c>
      <c r="H54" s="23">
        <f t="shared" si="14"/>
        <v>14.632853437320476</v>
      </c>
      <c r="I54" s="23">
        <f t="shared" si="14"/>
        <v>9.2573030561511587</v>
      </c>
      <c r="J54" s="24">
        <f t="shared" si="14"/>
        <v>11.843429299343853</v>
      </c>
    </row>
    <row r="55" spans="1:10">
      <c r="A55" s="3" t="s">
        <v>26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4" t="s">
        <v>27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5" t="s">
        <v>28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5" t="s">
        <v>31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6" t="s">
        <v>29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7" t="s">
        <v>30</v>
      </c>
      <c r="B60" s="1"/>
      <c r="C60" s="1"/>
      <c r="D60" s="1"/>
      <c r="E60" s="1"/>
      <c r="F60" s="1"/>
      <c r="G60" s="1"/>
      <c r="H60" s="1"/>
      <c r="I60" s="1"/>
      <c r="J60" s="1"/>
    </row>
    <row r="63" spans="1:10">
      <c r="A63" s="72" t="s">
        <v>48</v>
      </c>
      <c r="B63" s="72"/>
      <c r="C63" s="72"/>
      <c r="D63" s="72"/>
      <c r="E63" s="72"/>
      <c r="F63" s="72"/>
      <c r="G63" s="72"/>
      <c r="H63" s="72"/>
      <c r="I63" s="72"/>
      <c r="J63" s="72"/>
    </row>
    <row r="64" spans="1:10">
      <c r="A64" s="72" t="s">
        <v>43</v>
      </c>
      <c r="B64" s="72"/>
      <c r="C64" s="72"/>
      <c r="D64" s="72"/>
      <c r="E64" s="72"/>
      <c r="F64" s="72"/>
      <c r="G64" s="72"/>
      <c r="H64" s="72"/>
      <c r="I64" s="72"/>
      <c r="J64" s="72"/>
    </row>
    <row r="65" spans="1:10">
      <c r="A65" s="80" t="s">
        <v>0</v>
      </c>
      <c r="B65" s="82" t="s">
        <v>8</v>
      </c>
      <c r="C65" s="83"/>
      <c r="D65" s="84"/>
      <c r="E65" s="83" t="s">
        <v>3</v>
      </c>
      <c r="F65" s="83"/>
      <c r="G65" s="84"/>
      <c r="H65" s="83" t="s">
        <v>1</v>
      </c>
      <c r="I65" s="83"/>
      <c r="J65" s="84"/>
    </row>
    <row r="66" spans="1:10">
      <c r="A66" s="81"/>
      <c r="B66" s="12" t="s">
        <v>24</v>
      </c>
      <c r="C66" s="12" t="s">
        <v>25</v>
      </c>
      <c r="D66" s="13" t="s">
        <v>1</v>
      </c>
      <c r="E66" s="12" t="s">
        <v>24</v>
      </c>
      <c r="F66" s="12" t="s">
        <v>25</v>
      </c>
      <c r="G66" s="13" t="s">
        <v>1</v>
      </c>
      <c r="H66" s="12" t="s">
        <v>24</v>
      </c>
      <c r="I66" s="12" t="s">
        <v>25</v>
      </c>
      <c r="J66" s="13" t="s">
        <v>1</v>
      </c>
    </row>
    <row r="67" spans="1:10">
      <c r="A67" s="19">
        <v>2007</v>
      </c>
      <c r="B67" s="15">
        <f t="shared" ref="B67:B77" si="15">+B5</f>
        <v>830741</v>
      </c>
      <c r="C67" s="15">
        <f t="shared" ref="C67:C77" si="16">+E5</f>
        <v>318119</v>
      </c>
      <c r="D67" s="16">
        <f>+B67+C67</f>
        <v>1148860</v>
      </c>
      <c r="E67" s="15">
        <f t="shared" ref="E67:E77" si="17">+C5</f>
        <v>748100</v>
      </c>
      <c r="F67" s="15">
        <f t="shared" ref="F67:F77" si="18">+F5</f>
        <v>491073</v>
      </c>
      <c r="G67" s="16">
        <f t="shared" ref="G67:G77" si="19">+F67+E67</f>
        <v>1239173</v>
      </c>
      <c r="H67" s="15">
        <f t="shared" ref="H67:I77" si="20">+B67+E67</f>
        <v>1578841</v>
      </c>
      <c r="I67" s="15">
        <f t="shared" si="20"/>
        <v>809192</v>
      </c>
      <c r="J67" s="16">
        <f t="shared" ref="J67:J77" si="21">+G67+D67</f>
        <v>2388033</v>
      </c>
    </row>
    <row r="68" spans="1:10">
      <c r="A68" s="19">
        <v>2008</v>
      </c>
      <c r="B68" s="15">
        <f t="shared" si="15"/>
        <v>888902</v>
      </c>
      <c r="C68" s="15">
        <f t="shared" si="16"/>
        <v>309642</v>
      </c>
      <c r="D68" s="16">
        <f t="shared" ref="D68:D77" si="22">+B68+C68</f>
        <v>1198544</v>
      </c>
      <c r="E68" s="15">
        <f t="shared" si="17"/>
        <v>768432</v>
      </c>
      <c r="F68" s="15">
        <f t="shared" si="18"/>
        <v>496061</v>
      </c>
      <c r="G68" s="16">
        <f t="shared" si="19"/>
        <v>1264493</v>
      </c>
      <c r="H68" s="15">
        <f t="shared" si="20"/>
        <v>1657334</v>
      </c>
      <c r="I68" s="15">
        <f t="shared" si="20"/>
        <v>805703</v>
      </c>
      <c r="J68" s="16">
        <f t="shared" si="21"/>
        <v>2463037</v>
      </c>
    </row>
    <row r="69" spans="1:10">
      <c r="A69" s="19">
        <v>2009</v>
      </c>
      <c r="B69" s="15">
        <f t="shared" si="15"/>
        <v>876718</v>
      </c>
      <c r="C69" s="15">
        <f t="shared" si="16"/>
        <v>340043</v>
      </c>
      <c r="D69" s="16">
        <f t="shared" si="22"/>
        <v>1216761</v>
      </c>
      <c r="E69" s="15">
        <f t="shared" si="17"/>
        <v>774873</v>
      </c>
      <c r="F69" s="15">
        <f t="shared" si="18"/>
        <v>504771</v>
      </c>
      <c r="G69" s="16">
        <f t="shared" si="19"/>
        <v>1279644</v>
      </c>
      <c r="H69" s="15">
        <f t="shared" si="20"/>
        <v>1651591</v>
      </c>
      <c r="I69" s="15">
        <f t="shared" si="20"/>
        <v>844814</v>
      </c>
      <c r="J69" s="16">
        <f t="shared" si="21"/>
        <v>2496405</v>
      </c>
    </row>
    <row r="70" spans="1:10">
      <c r="A70" s="19">
        <v>2010</v>
      </c>
      <c r="B70" s="15">
        <f t="shared" si="15"/>
        <v>880701</v>
      </c>
      <c r="C70" s="15">
        <f t="shared" si="16"/>
        <v>315065</v>
      </c>
      <c r="D70" s="16">
        <f t="shared" si="22"/>
        <v>1195766</v>
      </c>
      <c r="E70" s="15">
        <f t="shared" si="17"/>
        <v>755343</v>
      </c>
      <c r="F70" s="15">
        <f t="shared" si="18"/>
        <v>493081</v>
      </c>
      <c r="G70" s="16">
        <f t="shared" si="19"/>
        <v>1248424</v>
      </c>
      <c r="H70" s="15">
        <f t="shared" si="20"/>
        <v>1636044</v>
      </c>
      <c r="I70" s="15">
        <f t="shared" si="20"/>
        <v>808146</v>
      </c>
      <c r="J70" s="16">
        <f t="shared" si="21"/>
        <v>2444190</v>
      </c>
    </row>
    <row r="71" spans="1:10">
      <c r="A71" s="19">
        <v>2011</v>
      </c>
      <c r="B71" s="15">
        <f t="shared" si="15"/>
        <v>887372</v>
      </c>
      <c r="C71" s="15">
        <f t="shared" si="16"/>
        <v>334781</v>
      </c>
      <c r="D71" s="16">
        <f t="shared" si="22"/>
        <v>1222153</v>
      </c>
      <c r="E71" s="15">
        <f t="shared" si="17"/>
        <v>781700</v>
      </c>
      <c r="F71" s="15">
        <f t="shared" si="18"/>
        <v>508367</v>
      </c>
      <c r="G71" s="16">
        <f t="shared" si="19"/>
        <v>1290067</v>
      </c>
      <c r="H71" s="15">
        <f t="shared" si="20"/>
        <v>1669072</v>
      </c>
      <c r="I71" s="15">
        <f t="shared" si="20"/>
        <v>843148</v>
      </c>
      <c r="J71" s="16">
        <f t="shared" si="21"/>
        <v>2512220</v>
      </c>
    </row>
    <row r="72" spans="1:10">
      <c r="A72" s="19">
        <v>2012</v>
      </c>
      <c r="B72" s="15">
        <f t="shared" si="15"/>
        <v>892054</v>
      </c>
      <c r="C72" s="15">
        <f t="shared" si="16"/>
        <v>353035</v>
      </c>
      <c r="D72" s="16">
        <f t="shared" si="22"/>
        <v>1245089</v>
      </c>
      <c r="E72" s="15">
        <f t="shared" si="17"/>
        <v>794770</v>
      </c>
      <c r="F72" s="15">
        <f t="shared" si="18"/>
        <v>483229</v>
      </c>
      <c r="G72" s="16">
        <f t="shared" si="19"/>
        <v>1277999</v>
      </c>
      <c r="H72" s="15">
        <f t="shared" si="20"/>
        <v>1686824</v>
      </c>
      <c r="I72" s="15">
        <f t="shared" si="20"/>
        <v>836264</v>
      </c>
      <c r="J72" s="16">
        <f t="shared" si="21"/>
        <v>2523088</v>
      </c>
    </row>
    <row r="73" spans="1:10">
      <c r="A73" s="19">
        <v>2013</v>
      </c>
      <c r="B73" s="15">
        <f t="shared" si="15"/>
        <v>885545</v>
      </c>
      <c r="C73" s="15">
        <f t="shared" si="16"/>
        <v>390473</v>
      </c>
      <c r="D73" s="16">
        <f t="shared" si="22"/>
        <v>1276018</v>
      </c>
      <c r="E73" s="15">
        <f t="shared" si="17"/>
        <v>753898</v>
      </c>
      <c r="F73" s="15">
        <f t="shared" si="18"/>
        <v>544881</v>
      </c>
      <c r="G73" s="16">
        <f t="shared" si="19"/>
        <v>1298779</v>
      </c>
      <c r="H73" s="15">
        <f t="shared" si="20"/>
        <v>1639443</v>
      </c>
      <c r="I73" s="15">
        <f t="shared" si="20"/>
        <v>935354</v>
      </c>
      <c r="J73" s="16">
        <f t="shared" si="21"/>
        <v>2574797</v>
      </c>
    </row>
    <row r="74" spans="1:10">
      <c r="A74" s="19">
        <v>2014</v>
      </c>
      <c r="B74" s="15">
        <f t="shared" si="15"/>
        <v>863982</v>
      </c>
      <c r="C74" s="15">
        <f t="shared" si="16"/>
        <v>443779</v>
      </c>
      <c r="D74" s="16">
        <f t="shared" si="22"/>
        <v>1307761</v>
      </c>
      <c r="E74" s="15">
        <f t="shared" si="17"/>
        <v>719809</v>
      </c>
      <c r="F74" s="15">
        <f t="shared" si="18"/>
        <v>601407</v>
      </c>
      <c r="G74" s="16">
        <f t="shared" si="19"/>
        <v>1321216</v>
      </c>
      <c r="H74" s="15">
        <f t="shared" si="20"/>
        <v>1583791</v>
      </c>
      <c r="I74" s="15">
        <f t="shared" si="20"/>
        <v>1045186</v>
      </c>
      <c r="J74" s="16">
        <f t="shared" si="21"/>
        <v>2628977</v>
      </c>
    </row>
    <row r="75" spans="1:10">
      <c r="A75" s="19">
        <v>2015</v>
      </c>
      <c r="B75" s="15">
        <f t="shared" si="15"/>
        <v>848015</v>
      </c>
      <c r="C75" s="15">
        <f t="shared" si="16"/>
        <v>430100</v>
      </c>
      <c r="D75" s="16">
        <f t="shared" si="22"/>
        <v>1278115</v>
      </c>
      <c r="E75" s="15">
        <f t="shared" si="17"/>
        <v>730705</v>
      </c>
      <c r="F75" s="15">
        <f t="shared" si="18"/>
        <v>615400</v>
      </c>
      <c r="G75" s="16">
        <f t="shared" si="19"/>
        <v>1346105</v>
      </c>
      <c r="H75" s="15">
        <f t="shared" si="20"/>
        <v>1578720</v>
      </c>
      <c r="I75" s="15">
        <f t="shared" si="20"/>
        <v>1045500</v>
      </c>
      <c r="J75" s="16">
        <f t="shared" si="21"/>
        <v>2624220</v>
      </c>
    </row>
    <row r="76" spans="1:10">
      <c r="A76" s="19">
        <v>2016</v>
      </c>
      <c r="B76" s="15">
        <f t="shared" si="15"/>
        <v>882025</v>
      </c>
      <c r="C76" s="15">
        <f t="shared" si="16"/>
        <v>443206</v>
      </c>
      <c r="D76" s="16">
        <f t="shared" si="22"/>
        <v>1325231</v>
      </c>
      <c r="E76" s="15">
        <f t="shared" si="17"/>
        <v>755187</v>
      </c>
      <c r="F76" s="15">
        <f t="shared" si="18"/>
        <v>594924</v>
      </c>
      <c r="G76" s="16">
        <f t="shared" si="19"/>
        <v>1350111</v>
      </c>
      <c r="H76" s="15">
        <f t="shared" si="20"/>
        <v>1637212</v>
      </c>
      <c r="I76" s="15">
        <f t="shared" si="20"/>
        <v>1038130</v>
      </c>
      <c r="J76" s="16">
        <f t="shared" si="21"/>
        <v>2675342</v>
      </c>
    </row>
    <row r="77" spans="1:10">
      <c r="A77" s="20">
        <v>2017</v>
      </c>
      <c r="B77" s="17">
        <f t="shared" si="15"/>
        <v>888479</v>
      </c>
      <c r="C77" s="17">
        <f t="shared" si="16"/>
        <v>428492</v>
      </c>
      <c r="D77" s="18">
        <f t="shared" si="22"/>
        <v>1316971</v>
      </c>
      <c r="E77" s="17">
        <f t="shared" si="17"/>
        <v>791420</v>
      </c>
      <c r="F77" s="17">
        <f t="shared" si="18"/>
        <v>562467</v>
      </c>
      <c r="G77" s="18">
        <f t="shared" si="19"/>
        <v>1353887</v>
      </c>
      <c r="H77" s="17">
        <f t="shared" si="20"/>
        <v>1679899</v>
      </c>
      <c r="I77" s="17">
        <f t="shared" si="20"/>
        <v>990959</v>
      </c>
      <c r="J77" s="18">
        <f t="shared" si="21"/>
        <v>2670858</v>
      </c>
    </row>
    <row r="78" spans="1:10">
      <c r="A78" s="3" t="s">
        <v>26</v>
      </c>
    </row>
    <row r="79" spans="1:10">
      <c r="A79" s="4" t="s">
        <v>27</v>
      </c>
    </row>
    <row r="80" spans="1:10">
      <c r="A80" s="5" t="s">
        <v>28</v>
      </c>
    </row>
    <row r="81" spans="1:10">
      <c r="A81" s="5" t="s">
        <v>31</v>
      </c>
    </row>
    <row r="82" spans="1:10">
      <c r="A82" s="6" t="s">
        <v>29</v>
      </c>
    </row>
    <row r="83" spans="1:10">
      <c r="A83" s="7" t="s">
        <v>30</v>
      </c>
    </row>
    <row r="86" spans="1:10">
      <c r="A86" s="72" t="s">
        <v>49</v>
      </c>
      <c r="B86" s="72"/>
      <c r="C86" s="72"/>
      <c r="D86" s="72"/>
      <c r="E86" s="72"/>
      <c r="F86" s="72"/>
      <c r="G86" s="72"/>
      <c r="H86" s="72"/>
      <c r="I86" s="72"/>
      <c r="J86" s="72"/>
    </row>
    <row r="87" spans="1:10">
      <c r="A87" s="72" t="s">
        <v>43</v>
      </c>
      <c r="B87" s="72"/>
      <c r="C87" s="72"/>
      <c r="D87" s="72"/>
      <c r="E87" s="72"/>
      <c r="F87" s="72"/>
      <c r="G87" s="72"/>
      <c r="H87" s="72"/>
      <c r="I87" s="72"/>
      <c r="J87" s="72"/>
    </row>
    <row r="88" spans="1:10">
      <c r="A88" s="72" t="s">
        <v>4</v>
      </c>
      <c r="B88" s="72"/>
      <c r="C88" s="72"/>
      <c r="D88" s="72"/>
      <c r="E88" s="72"/>
      <c r="F88" s="72"/>
      <c r="G88" s="72"/>
      <c r="H88" s="72"/>
      <c r="I88" s="72"/>
      <c r="J88" s="72"/>
    </row>
    <row r="89" spans="1:10">
      <c r="A89" s="80" t="s">
        <v>0</v>
      </c>
      <c r="B89" s="82" t="s">
        <v>8</v>
      </c>
      <c r="C89" s="83"/>
      <c r="D89" s="84"/>
      <c r="E89" s="83" t="s">
        <v>3</v>
      </c>
      <c r="F89" s="83"/>
      <c r="G89" s="84"/>
      <c r="H89" s="83" t="s">
        <v>1</v>
      </c>
      <c r="I89" s="83"/>
      <c r="J89" s="84"/>
    </row>
    <row r="90" spans="1:10">
      <c r="A90" s="81"/>
      <c r="B90" s="12" t="s">
        <v>24</v>
      </c>
      <c r="C90" s="12" t="s">
        <v>25</v>
      </c>
      <c r="D90" s="13" t="s">
        <v>1</v>
      </c>
      <c r="E90" s="12" t="s">
        <v>24</v>
      </c>
      <c r="F90" s="12" t="s">
        <v>25</v>
      </c>
      <c r="G90" s="13" t="s">
        <v>1</v>
      </c>
      <c r="H90" s="12" t="s">
        <v>24</v>
      </c>
      <c r="I90" s="12" t="s">
        <v>25</v>
      </c>
      <c r="J90" s="13" t="s">
        <v>1</v>
      </c>
    </row>
    <row r="91" spans="1:10">
      <c r="A91" s="19">
        <v>2007</v>
      </c>
      <c r="B91" s="21">
        <f t="shared" ref="B91:B101" si="23">(B67/$D67)*100</f>
        <v>72.310029072297752</v>
      </c>
      <c r="C91" s="21">
        <f t="shared" ref="C91:D91" si="24">(C67/$D67)*100</f>
        <v>27.689970927702245</v>
      </c>
      <c r="D91" s="22">
        <f t="shared" si="24"/>
        <v>100</v>
      </c>
      <c r="E91" s="21">
        <f t="shared" ref="E91:E101" si="25">+(E67/$G67)*100</f>
        <v>60.370908662470853</v>
      </c>
      <c r="F91" s="21">
        <f t="shared" ref="F91:G91" si="26">+(F67/$G67)*100</f>
        <v>39.629091337529147</v>
      </c>
      <c r="G91" s="22">
        <f t="shared" si="26"/>
        <v>100</v>
      </c>
      <c r="H91" s="21">
        <f t="shared" ref="H91:H101" si="27">+H67/$J67*100</f>
        <v>66.114706120057804</v>
      </c>
      <c r="I91" s="21">
        <f t="shared" ref="I91:J91" si="28">+I67/$J67*100</f>
        <v>33.885293879942196</v>
      </c>
      <c r="J91" s="22">
        <f t="shared" si="28"/>
        <v>100</v>
      </c>
    </row>
    <row r="92" spans="1:10">
      <c r="A92" s="19">
        <v>2008</v>
      </c>
      <c r="B92" s="21">
        <f t="shared" si="23"/>
        <v>74.165153719846742</v>
      </c>
      <c r="C92" s="21">
        <f t="shared" ref="C92:D101" si="29">(C68/$D68)*100</f>
        <v>25.834846280153251</v>
      </c>
      <c r="D92" s="22">
        <f t="shared" si="29"/>
        <v>100</v>
      </c>
      <c r="E92" s="21">
        <f t="shared" si="25"/>
        <v>60.769968675192352</v>
      </c>
      <c r="F92" s="21">
        <f t="shared" ref="F92:G101" si="30">+(F68/$G68)*100</f>
        <v>39.230031324807655</v>
      </c>
      <c r="G92" s="22">
        <f t="shared" si="30"/>
        <v>100</v>
      </c>
      <c r="H92" s="21">
        <f t="shared" si="27"/>
        <v>67.288229937268511</v>
      </c>
      <c r="I92" s="21">
        <f t="shared" ref="I92:J101" si="31">+I68/$J68*100</f>
        <v>32.711770062731496</v>
      </c>
      <c r="J92" s="22">
        <f t="shared" si="31"/>
        <v>100</v>
      </c>
    </row>
    <row r="93" spans="1:10">
      <c r="A93" s="19">
        <v>2009</v>
      </c>
      <c r="B93" s="21">
        <f t="shared" si="23"/>
        <v>72.053427090447514</v>
      </c>
      <c r="C93" s="21">
        <f t="shared" si="29"/>
        <v>27.946572909552494</v>
      </c>
      <c r="D93" s="22">
        <f t="shared" si="29"/>
        <v>100</v>
      </c>
      <c r="E93" s="21">
        <f t="shared" si="25"/>
        <v>60.55379464913679</v>
      </c>
      <c r="F93" s="21">
        <f t="shared" si="30"/>
        <v>39.44620535086321</v>
      </c>
      <c r="G93" s="22">
        <f t="shared" si="30"/>
        <v>100</v>
      </c>
      <c r="H93" s="21">
        <f t="shared" si="27"/>
        <v>66.158776320348665</v>
      </c>
      <c r="I93" s="21">
        <f t="shared" si="31"/>
        <v>33.841223679651335</v>
      </c>
      <c r="J93" s="22">
        <f t="shared" si="31"/>
        <v>100</v>
      </c>
    </row>
    <row r="94" spans="1:10">
      <c r="A94" s="19">
        <v>2010</v>
      </c>
      <c r="B94" s="21">
        <f t="shared" si="23"/>
        <v>73.651617456927184</v>
      </c>
      <c r="C94" s="21">
        <f t="shared" si="29"/>
        <v>26.348382543072805</v>
      </c>
      <c r="D94" s="22">
        <f t="shared" si="29"/>
        <v>100</v>
      </c>
      <c r="E94" s="21">
        <f t="shared" si="25"/>
        <v>60.50372309407701</v>
      </c>
      <c r="F94" s="21">
        <f t="shared" si="30"/>
        <v>39.49627690592299</v>
      </c>
      <c r="G94" s="22">
        <f t="shared" si="30"/>
        <v>100</v>
      </c>
      <c r="H94" s="21">
        <f t="shared" si="27"/>
        <v>66.936040160543982</v>
      </c>
      <c r="I94" s="21">
        <f t="shared" si="31"/>
        <v>33.063959839456011</v>
      </c>
      <c r="J94" s="22">
        <f t="shared" si="31"/>
        <v>100</v>
      </c>
    </row>
    <row r="95" spans="1:10">
      <c r="A95" s="19">
        <v>2011</v>
      </c>
      <c r="B95" s="21">
        <f t="shared" si="23"/>
        <v>72.607275848441233</v>
      </c>
      <c r="C95" s="21">
        <f t="shared" si="29"/>
        <v>27.392724151558767</v>
      </c>
      <c r="D95" s="22">
        <f t="shared" si="29"/>
        <v>100</v>
      </c>
      <c r="E95" s="21">
        <f t="shared" si="25"/>
        <v>60.593752107448687</v>
      </c>
      <c r="F95" s="21">
        <f t="shared" si="30"/>
        <v>39.406247892551313</v>
      </c>
      <c r="G95" s="22">
        <f t="shared" si="30"/>
        <v>100</v>
      </c>
      <c r="H95" s="21">
        <f t="shared" si="27"/>
        <v>66.438130418514305</v>
      </c>
      <c r="I95" s="21">
        <f t="shared" si="31"/>
        <v>33.561869581485695</v>
      </c>
      <c r="J95" s="22">
        <f t="shared" si="31"/>
        <v>100</v>
      </c>
    </row>
    <row r="96" spans="1:10">
      <c r="A96" s="19">
        <v>2012</v>
      </c>
      <c r="B96" s="21">
        <f t="shared" si="23"/>
        <v>71.645802027003697</v>
      </c>
      <c r="C96" s="21">
        <f t="shared" si="29"/>
        <v>28.35419797299631</v>
      </c>
      <c r="D96" s="22">
        <f t="shared" si="29"/>
        <v>100</v>
      </c>
      <c r="E96" s="21">
        <f t="shared" si="25"/>
        <v>62.188624560739093</v>
      </c>
      <c r="F96" s="21">
        <f t="shared" si="30"/>
        <v>37.811375439260907</v>
      </c>
      <c r="G96" s="22">
        <f t="shared" si="30"/>
        <v>100</v>
      </c>
      <c r="H96" s="21">
        <f t="shared" si="27"/>
        <v>66.85553575618448</v>
      </c>
      <c r="I96" s="21">
        <f t="shared" si="31"/>
        <v>33.144464243815513</v>
      </c>
      <c r="J96" s="22">
        <f t="shared" si="31"/>
        <v>100</v>
      </c>
    </row>
    <row r="97" spans="1:10">
      <c r="A97" s="19">
        <v>2013</v>
      </c>
      <c r="B97" s="21">
        <f t="shared" si="23"/>
        <v>69.399099385745345</v>
      </c>
      <c r="C97" s="21">
        <f t="shared" si="29"/>
        <v>30.600900614254655</v>
      </c>
      <c r="D97" s="22">
        <f t="shared" si="29"/>
        <v>100</v>
      </c>
      <c r="E97" s="21">
        <f t="shared" si="25"/>
        <v>58.046673067550373</v>
      </c>
      <c r="F97" s="21">
        <f t="shared" si="30"/>
        <v>41.953326932449627</v>
      </c>
      <c r="G97" s="22">
        <f t="shared" si="30"/>
        <v>100</v>
      </c>
      <c r="H97" s="21">
        <f t="shared" si="27"/>
        <v>63.672708955307932</v>
      </c>
      <c r="I97" s="21">
        <f t="shared" si="31"/>
        <v>36.327291044692068</v>
      </c>
      <c r="J97" s="22">
        <f t="shared" si="31"/>
        <v>100</v>
      </c>
    </row>
    <row r="98" spans="1:10">
      <c r="A98" s="19">
        <v>2014</v>
      </c>
      <c r="B98" s="21">
        <f t="shared" si="23"/>
        <v>66.065741370173896</v>
      </c>
      <c r="C98" s="21">
        <f t="shared" si="29"/>
        <v>33.93425862982609</v>
      </c>
      <c r="D98" s="22">
        <f t="shared" si="29"/>
        <v>100</v>
      </c>
      <c r="E98" s="21">
        <f t="shared" si="25"/>
        <v>54.480796478395654</v>
      </c>
      <c r="F98" s="21">
        <f t="shared" si="30"/>
        <v>45.519203521604339</v>
      </c>
      <c r="G98" s="22">
        <f t="shared" si="30"/>
        <v>100</v>
      </c>
      <c r="H98" s="21">
        <f t="shared" si="27"/>
        <v>60.243623280081948</v>
      </c>
      <c r="I98" s="21">
        <f t="shared" si="31"/>
        <v>39.756376719918052</v>
      </c>
      <c r="J98" s="22">
        <f t="shared" si="31"/>
        <v>100</v>
      </c>
    </row>
    <row r="99" spans="1:10">
      <c r="A99" s="19">
        <v>2015</v>
      </c>
      <c r="B99" s="21">
        <f t="shared" si="23"/>
        <v>66.348880969239858</v>
      </c>
      <c r="C99" s="21">
        <f t="shared" si="29"/>
        <v>33.651119030760142</v>
      </c>
      <c r="D99" s="22">
        <f t="shared" si="29"/>
        <v>100</v>
      </c>
      <c r="E99" s="21">
        <f t="shared" si="25"/>
        <v>54.282912551398297</v>
      </c>
      <c r="F99" s="21">
        <f t="shared" si="30"/>
        <v>45.71708744860171</v>
      </c>
      <c r="G99" s="22">
        <f t="shared" si="30"/>
        <v>100</v>
      </c>
      <c r="H99" s="21">
        <f t="shared" si="27"/>
        <v>60.159590278254107</v>
      </c>
      <c r="I99" s="21">
        <f t="shared" si="31"/>
        <v>39.840409721745893</v>
      </c>
      <c r="J99" s="22">
        <f t="shared" si="31"/>
        <v>100</v>
      </c>
    </row>
    <row r="100" spans="1:10">
      <c r="A100" s="19">
        <v>2016</v>
      </c>
      <c r="B100" s="21">
        <f t="shared" si="23"/>
        <v>66.556321124392653</v>
      </c>
      <c r="C100" s="21">
        <f t="shared" si="29"/>
        <v>33.443678875607347</v>
      </c>
      <c r="D100" s="22">
        <f t="shared" si="29"/>
        <v>100</v>
      </c>
      <c r="E100" s="21">
        <f t="shared" si="25"/>
        <v>55.935178663087704</v>
      </c>
      <c r="F100" s="21">
        <f t="shared" si="30"/>
        <v>44.064821336912296</v>
      </c>
      <c r="G100" s="22">
        <f t="shared" si="30"/>
        <v>100</v>
      </c>
      <c r="H100" s="21">
        <f t="shared" si="27"/>
        <v>61.196362932290526</v>
      </c>
      <c r="I100" s="21">
        <f t="shared" si="31"/>
        <v>38.803637067709474</v>
      </c>
      <c r="J100" s="22">
        <f t="shared" si="31"/>
        <v>100</v>
      </c>
    </row>
    <row r="101" spans="1:10">
      <c r="A101" s="20">
        <v>2017</v>
      </c>
      <c r="B101" s="23">
        <f t="shared" si="23"/>
        <v>67.463824184435339</v>
      </c>
      <c r="C101" s="23">
        <f t="shared" si="29"/>
        <v>32.536175815564654</v>
      </c>
      <c r="D101" s="24">
        <f t="shared" si="29"/>
        <v>100</v>
      </c>
      <c r="E101" s="23">
        <f t="shared" si="25"/>
        <v>58.455395465057279</v>
      </c>
      <c r="F101" s="23">
        <f t="shared" si="30"/>
        <v>41.544604534942728</v>
      </c>
      <c r="G101" s="24">
        <f t="shared" si="30"/>
        <v>100</v>
      </c>
      <c r="H101" s="23">
        <f t="shared" si="27"/>
        <v>62.897353584503556</v>
      </c>
      <c r="I101" s="23">
        <f t="shared" si="31"/>
        <v>37.102646415496444</v>
      </c>
      <c r="J101" s="24">
        <f t="shared" si="31"/>
        <v>100</v>
      </c>
    </row>
    <row r="102" spans="1:10">
      <c r="A102" s="3" t="s">
        <v>26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4" t="s">
        <v>27</v>
      </c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5" t="s">
        <v>28</v>
      </c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5" t="s">
        <v>31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6" t="s">
        <v>29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7" t="s">
        <v>30</v>
      </c>
      <c r="B107" s="1"/>
      <c r="C107" s="1"/>
      <c r="D107" s="1"/>
      <c r="E107" s="1"/>
      <c r="F107" s="1"/>
      <c r="G107" s="1"/>
      <c r="H107" s="1"/>
      <c r="I107" s="1"/>
      <c r="J107" s="1"/>
    </row>
    <row r="110" spans="1:10">
      <c r="A110" s="72" t="s">
        <v>50</v>
      </c>
      <c r="B110" s="72"/>
      <c r="C110" s="72"/>
      <c r="D110" s="72"/>
      <c r="E110" s="72"/>
      <c r="F110" s="72"/>
      <c r="G110" s="72"/>
      <c r="H110" s="72"/>
      <c r="I110" s="72"/>
      <c r="J110" s="72"/>
    </row>
    <row r="111" spans="1:10">
      <c r="A111" s="72" t="s">
        <v>43</v>
      </c>
      <c r="B111" s="72"/>
      <c r="C111" s="72"/>
      <c r="D111" s="72"/>
      <c r="E111" s="72"/>
      <c r="F111" s="72"/>
      <c r="G111" s="72"/>
      <c r="H111" s="72"/>
      <c r="I111" s="72"/>
      <c r="J111" s="72"/>
    </row>
    <row r="112" spans="1:10">
      <c r="A112" s="72" t="s">
        <v>20</v>
      </c>
      <c r="B112" s="72"/>
      <c r="C112" s="72"/>
      <c r="D112" s="72"/>
      <c r="E112" s="72"/>
      <c r="F112" s="72"/>
      <c r="G112" s="72"/>
      <c r="H112" s="72"/>
      <c r="I112" s="72"/>
      <c r="J112" s="72"/>
    </row>
    <row r="113" spans="1:19">
      <c r="A113" s="76" t="s">
        <v>5</v>
      </c>
      <c r="B113" s="82" t="s">
        <v>8</v>
      </c>
      <c r="C113" s="83"/>
      <c r="D113" s="84"/>
      <c r="E113" s="83" t="s">
        <v>3</v>
      </c>
      <c r="F113" s="83"/>
      <c r="G113" s="84"/>
      <c r="H113" s="83" t="s">
        <v>1</v>
      </c>
      <c r="I113" s="83"/>
      <c r="J113" s="84"/>
    </row>
    <row r="114" spans="1:19">
      <c r="A114" s="77"/>
      <c r="B114" s="12" t="s">
        <v>24</v>
      </c>
      <c r="C114" s="12" t="s">
        <v>25</v>
      </c>
      <c r="D114" s="28" t="s">
        <v>1</v>
      </c>
      <c r="E114" s="12" t="s">
        <v>24</v>
      </c>
      <c r="F114" s="12" t="s">
        <v>25</v>
      </c>
      <c r="G114" s="28" t="s">
        <v>1</v>
      </c>
      <c r="H114" s="12" t="s">
        <v>24</v>
      </c>
      <c r="I114" s="12" t="s">
        <v>25</v>
      </c>
      <c r="J114" s="28" t="s">
        <v>1</v>
      </c>
    </row>
    <row r="115" spans="1:19">
      <c r="A115" s="19" t="s">
        <v>6</v>
      </c>
      <c r="B115" s="15">
        <f>+B77-B67</f>
        <v>57738</v>
      </c>
      <c r="C115" s="15">
        <f t="shared" ref="C115:J115" si="32">+C77-C67</f>
        <v>110373</v>
      </c>
      <c r="D115" s="16">
        <f t="shared" si="32"/>
        <v>168111</v>
      </c>
      <c r="E115" s="15">
        <f t="shared" si="32"/>
        <v>43320</v>
      </c>
      <c r="F115" s="15">
        <f t="shared" si="32"/>
        <v>71394</v>
      </c>
      <c r="G115" s="16">
        <f t="shared" si="32"/>
        <v>114714</v>
      </c>
      <c r="H115" s="15">
        <f t="shared" si="32"/>
        <v>101058</v>
      </c>
      <c r="I115" s="15">
        <f t="shared" si="32"/>
        <v>181767</v>
      </c>
      <c r="J115" s="16">
        <f t="shared" si="32"/>
        <v>282825</v>
      </c>
    </row>
    <row r="116" spans="1:19">
      <c r="A116" s="20" t="s">
        <v>7</v>
      </c>
      <c r="B116" s="23">
        <f>+B115/B67*100</f>
        <v>6.9501806218785394</v>
      </c>
      <c r="C116" s="23">
        <f t="shared" ref="C116:J116" si="33">+C115/C67*100</f>
        <v>34.695507027244524</v>
      </c>
      <c r="D116" s="24">
        <f t="shared" si="33"/>
        <v>14.632853437320476</v>
      </c>
      <c r="E116" s="23">
        <f t="shared" si="33"/>
        <v>5.7906696965646303</v>
      </c>
      <c r="F116" s="23">
        <f t="shared" si="33"/>
        <v>14.538368022676874</v>
      </c>
      <c r="G116" s="24">
        <f t="shared" si="33"/>
        <v>9.2573030561511587</v>
      </c>
      <c r="H116" s="23">
        <f t="shared" si="33"/>
        <v>6.4007711986197462</v>
      </c>
      <c r="I116" s="23">
        <f t="shared" si="33"/>
        <v>22.462777684406174</v>
      </c>
      <c r="J116" s="24">
        <f t="shared" si="33"/>
        <v>11.843429299343853</v>
      </c>
    </row>
    <row r="117" spans="1:19">
      <c r="A117" s="3" t="s">
        <v>26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9">
      <c r="A118" s="4" t="s">
        <v>27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9">
      <c r="A119" s="5" t="s">
        <v>28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9">
      <c r="A120" s="5" t="s">
        <v>31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9">
      <c r="A121" s="6" t="s">
        <v>29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9">
      <c r="A122" s="7" t="s">
        <v>30</v>
      </c>
      <c r="B122" s="1"/>
      <c r="C122" s="1"/>
      <c r="D122" s="1"/>
      <c r="E122" s="1"/>
      <c r="F122" s="1"/>
      <c r="G122" s="1"/>
      <c r="H122" s="1"/>
      <c r="I122" s="1"/>
      <c r="J122" s="1"/>
    </row>
    <row r="125" spans="1:19">
      <c r="A125" s="72" t="s">
        <v>51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</row>
    <row r="126" spans="1:19">
      <c r="A126" s="72" t="s">
        <v>47</v>
      </c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</row>
    <row r="127" spans="1:19">
      <c r="A127" s="80" t="s">
        <v>9</v>
      </c>
      <c r="B127" s="82" t="s">
        <v>10</v>
      </c>
      <c r="C127" s="83"/>
      <c r="D127" s="84"/>
      <c r="E127" s="83" t="s">
        <v>11</v>
      </c>
      <c r="F127" s="83"/>
      <c r="G127" s="84"/>
      <c r="H127" s="83" t="s">
        <v>12</v>
      </c>
      <c r="I127" s="83"/>
      <c r="J127" s="84"/>
      <c r="K127" s="83" t="s">
        <v>13</v>
      </c>
      <c r="L127" s="83"/>
      <c r="M127" s="84"/>
      <c r="N127" s="83" t="s">
        <v>14</v>
      </c>
      <c r="O127" s="83"/>
      <c r="P127" s="84"/>
      <c r="Q127" s="83" t="s">
        <v>1</v>
      </c>
      <c r="R127" s="83"/>
      <c r="S127" s="84"/>
    </row>
    <row r="128" spans="1:19">
      <c r="A128" s="81"/>
      <c r="B128" s="26" t="s">
        <v>2</v>
      </c>
      <c r="C128" s="26" t="s">
        <v>3</v>
      </c>
      <c r="D128" s="27" t="s">
        <v>1</v>
      </c>
      <c r="E128" s="26" t="s">
        <v>2</v>
      </c>
      <c r="F128" s="26" t="s">
        <v>3</v>
      </c>
      <c r="G128" s="27" t="s">
        <v>1</v>
      </c>
      <c r="H128" s="26" t="s">
        <v>2</v>
      </c>
      <c r="I128" s="26" t="s">
        <v>3</v>
      </c>
      <c r="J128" s="27" t="s">
        <v>1</v>
      </c>
      <c r="K128" s="26" t="s">
        <v>2</v>
      </c>
      <c r="L128" s="26" t="s">
        <v>3</v>
      </c>
      <c r="M128" s="27" t="s">
        <v>1</v>
      </c>
      <c r="N128" s="26" t="s">
        <v>2</v>
      </c>
      <c r="O128" s="26" t="s">
        <v>3</v>
      </c>
      <c r="P128" s="27" t="s">
        <v>1</v>
      </c>
      <c r="Q128" s="26" t="s">
        <v>2</v>
      </c>
      <c r="R128" s="26" t="s">
        <v>3</v>
      </c>
      <c r="S128" s="27" t="s">
        <v>1</v>
      </c>
    </row>
    <row r="129" spans="1:19">
      <c r="A129" s="19">
        <v>2007</v>
      </c>
      <c r="B129" s="15">
        <v>1923</v>
      </c>
      <c r="C129" s="15">
        <v>1418</v>
      </c>
      <c r="D129" s="16">
        <f>+B129+C129</f>
        <v>3341</v>
      </c>
      <c r="E129" s="15">
        <v>41523</v>
      </c>
      <c r="F129" s="15">
        <v>44027</v>
      </c>
      <c r="G129" s="16">
        <f t="shared" ref="G129:G139" si="34">+E129+F129</f>
        <v>85550</v>
      </c>
      <c r="H129" s="15">
        <v>484163</v>
      </c>
      <c r="I129" s="15">
        <v>360474</v>
      </c>
      <c r="J129" s="16">
        <f t="shared" ref="J129:J139" si="35">+H129+I129</f>
        <v>844637</v>
      </c>
      <c r="K129" s="15">
        <v>102976</v>
      </c>
      <c r="L129" s="15">
        <v>144691</v>
      </c>
      <c r="M129" s="16">
        <f t="shared" ref="M129:M139" si="36">+K129+L129</f>
        <v>247667</v>
      </c>
      <c r="N129" s="15">
        <v>117936</v>
      </c>
      <c r="O129" s="15">
        <v>114385</v>
      </c>
      <c r="P129" s="16">
        <f t="shared" ref="P129:P139" si="37">+N129+O129</f>
        <v>232321</v>
      </c>
      <c r="Q129" s="15">
        <f>+B129+E129+H129+K129+N129</f>
        <v>748521</v>
      </c>
      <c r="R129" s="15">
        <f t="shared" ref="R129:R139" si="38">+C129+F129+I129+L129+O129</f>
        <v>664995</v>
      </c>
      <c r="S129" s="16">
        <f t="shared" ref="S129:S139" si="39">+Q129+R129</f>
        <v>1413516</v>
      </c>
    </row>
    <row r="130" spans="1:19">
      <c r="A130" s="19">
        <v>2008</v>
      </c>
      <c r="B130" s="15">
        <v>366</v>
      </c>
      <c r="C130" s="15">
        <v>625</v>
      </c>
      <c r="D130" s="16">
        <f t="shared" ref="D130:D139" si="40">+B130+C130</f>
        <v>991</v>
      </c>
      <c r="E130" s="15">
        <v>37931</v>
      </c>
      <c r="F130" s="15">
        <v>47194</v>
      </c>
      <c r="G130" s="16">
        <f t="shared" si="34"/>
        <v>85125</v>
      </c>
      <c r="H130" s="15">
        <v>505636</v>
      </c>
      <c r="I130" s="15">
        <v>369468</v>
      </c>
      <c r="J130" s="16">
        <f t="shared" si="35"/>
        <v>875104</v>
      </c>
      <c r="K130" s="15">
        <v>155029</v>
      </c>
      <c r="L130" s="15">
        <v>125769</v>
      </c>
      <c r="M130" s="16">
        <f t="shared" si="36"/>
        <v>280798</v>
      </c>
      <c r="N130" s="15">
        <v>108203</v>
      </c>
      <c r="O130" s="15">
        <v>129586</v>
      </c>
      <c r="P130" s="16">
        <f t="shared" si="37"/>
        <v>237789</v>
      </c>
      <c r="Q130" s="15">
        <f t="shared" ref="Q130:Q139" si="41">+B130+E130+H130+K130+N130</f>
        <v>807165</v>
      </c>
      <c r="R130" s="15">
        <f t="shared" si="38"/>
        <v>672642</v>
      </c>
      <c r="S130" s="16">
        <f t="shared" si="39"/>
        <v>1479807</v>
      </c>
    </row>
    <row r="131" spans="1:19">
      <c r="A131" s="19">
        <v>2009</v>
      </c>
      <c r="B131" s="15">
        <v>834</v>
      </c>
      <c r="C131" s="15">
        <v>277</v>
      </c>
      <c r="D131" s="16">
        <f t="shared" si="40"/>
        <v>1111</v>
      </c>
      <c r="E131" s="15">
        <v>27323</v>
      </c>
      <c r="F131" s="15">
        <v>25905</v>
      </c>
      <c r="G131" s="16">
        <f t="shared" si="34"/>
        <v>53228</v>
      </c>
      <c r="H131" s="15">
        <v>498025</v>
      </c>
      <c r="I131" s="15">
        <v>362790</v>
      </c>
      <c r="J131" s="16">
        <f t="shared" si="35"/>
        <v>860815</v>
      </c>
      <c r="K131" s="15">
        <v>154943</v>
      </c>
      <c r="L131" s="15">
        <v>169425</v>
      </c>
      <c r="M131" s="16">
        <f t="shared" si="36"/>
        <v>324368</v>
      </c>
      <c r="N131" s="15">
        <v>111288</v>
      </c>
      <c r="O131" s="15">
        <v>140841</v>
      </c>
      <c r="P131" s="16">
        <f t="shared" si="37"/>
        <v>252129</v>
      </c>
      <c r="Q131" s="15">
        <f t="shared" si="41"/>
        <v>792413</v>
      </c>
      <c r="R131" s="15">
        <f t="shared" si="38"/>
        <v>699238</v>
      </c>
      <c r="S131" s="16">
        <f t="shared" si="39"/>
        <v>1491651</v>
      </c>
    </row>
    <row r="132" spans="1:19">
      <c r="A132" s="19">
        <v>2010</v>
      </c>
      <c r="B132" s="15">
        <v>1147</v>
      </c>
      <c r="C132" s="15">
        <v>923</v>
      </c>
      <c r="D132" s="16">
        <f t="shared" si="40"/>
        <v>2070</v>
      </c>
      <c r="E132" s="15">
        <v>24946</v>
      </c>
      <c r="F132" s="15">
        <v>38705</v>
      </c>
      <c r="G132" s="16">
        <f t="shared" si="34"/>
        <v>63651</v>
      </c>
      <c r="H132" s="15">
        <v>482151</v>
      </c>
      <c r="I132" s="15">
        <v>325387</v>
      </c>
      <c r="J132" s="16">
        <f t="shared" si="35"/>
        <v>807538</v>
      </c>
      <c r="K132" s="15">
        <v>149740</v>
      </c>
      <c r="L132" s="15">
        <v>157163</v>
      </c>
      <c r="M132" s="16">
        <f t="shared" si="36"/>
        <v>306903</v>
      </c>
      <c r="N132" s="15">
        <v>134777</v>
      </c>
      <c r="O132" s="15">
        <v>144630</v>
      </c>
      <c r="P132" s="16">
        <f t="shared" si="37"/>
        <v>279407</v>
      </c>
      <c r="Q132" s="15">
        <f t="shared" si="41"/>
        <v>792761</v>
      </c>
      <c r="R132" s="15">
        <f t="shared" si="38"/>
        <v>666808</v>
      </c>
      <c r="S132" s="16">
        <f t="shared" si="39"/>
        <v>1459569</v>
      </c>
    </row>
    <row r="133" spans="1:19">
      <c r="A133" s="19">
        <v>2011</v>
      </c>
      <c r="B133" s="15">
        <v>266</v>
      </c>
      <c r="C133" s="15">
        <v>1481</v>
      </c>
      <c r="D133" s="16">
        <f t="shared" si="40"/>
        <v>1747</v>
      </c>
      <c r="E133" s="15">
        <v>32031</v>
      </c>
      <c r="F133" s="15">
        <v>36264</v>
      </c>
      <c r="G133" s="16">
        <f t="shared" si="34"/>
        <v>68295</v>
      </c>
      <c r="H133" s="15">
        <v>446469</v>
      </c>
      <c r="I133" s="15">
        <v>354565</v>
      </c>
      <c r="J133" s="16">
        <f t="shared" si="35"/>
        <v>801034</v>
      </c>
      <c r="K133" s="15">
        <v>174164</v>
      </c>
      <c r="L133" s="15">
        <v>173099</v>
      </c>
      <c r="M133" s="16">
        <f t="shared" si="36"/>
        <v>347263</v>
      </c>
      <c r="N133" s="15">
        <v>150452</v>
      </c>
      <c r="O133" s="15">
        <v>130035</v>
      </c>
      <c r="P133" s="16">
        <f t="shared" si="37"/>
        <v>280487</v>
      </c>
      <c r="Q133" s="15">
        <f t="shared" si="41"/>
        <v>803382</v>
      </c>
      <c r="R133" s="15">
        <f t="shared" si="38"/>
        <v>695444</v>
      </c>
      <c r="S133" s="16">
        <f t="shared" si="39"/>
        <v>1498826</v>
      </c>
    </row>
    <row r="134" spans="1:19">
      <c r="A134" s="19">
        <v>2012</v>
      </c>
      <c r="B134" s="15">
        <v>915</v>
      </c>
      <c r="C134" s="15">
        <v>1226</v>
      </c>
      <c r="D134" s="16">
        <f t="shared" si="40"/>
        <v>2141</v>
      </c>
      <c r="E134" s="15">
        <v>25762</v>
      </c>
      <c r="F134" s="15">
        <v>31967</v>
      </c>
      <c r="G134" s="16">
        <f t="shared" si="34"/>
        <v>57729</v>
      </c>
      <c r="H134" s="15">
        <v>453165</v>
      </c>
      <c r="I134" s="15">
        <v>319694</v>
      </c>
      <c r="J134" s="16">
        <f t="shared" si="35"/>
        <v>772859</v>
      </c>
      <c r="K134" s="15">
        <v>157971</v>
      </c>
      <c r="L134" s="15">
        <v>179895</v>
      </c>
      <c r="M134" s="16">
        <f t="shared" si="36"/>
        <v>337866</v>
      </c>
      <c r="N134" s="15">
        <v>186550</v>
      </c>
      <c r="O134" s="15">
        <v>166670</v>
      </c>
      <c r="P134" s="16">
        <f t="shared" si="37"/>
        <v>353220</v>
      </c>
      <c r="Q134" s="15">
        <f t="shared" si="41"/>
        <v>824363</v>
      </c>
      <c r="R134" s="15">
        <f t="shared" si="38"/>
        <v>699452</v>
      </c>
      <c r="S134" s="16">
        <f t="shared" si="39"/>
        <v>1523815</v>
      </c>
    </row>
    <row r="135" spans="1:19">
      <c r="A135" s="19">
        <v>2013</v>
      </c>
      <c r="B135" s="15">
        <v>1009</v>
      </c>
      <c r="C135" s="15">
        <v>0</v>
      </c>
      <c r="D135" s="16">
        <f t="shared" si="40"/>
        <v>1009</v>
      </c>
      <c r="E135" s="15">
        <v>20387</v>
      </c>
      <c r="F135" s="15">
        <v>21460</v>
      </c>
      <c r="G135" s="16">
        <f t="shared" si="34"/>
        <v>41847</v>
      </c>
      <c r="H135" s="15">
        <v>464952</v>
      </c>
      <c r="I135" s="15">
        <v>331844</v>
      </c>
      <c r="J135" s="16">
        <f t="shared" si="35"/>
        <v>796796</v>
      </c>
      <c r="K135" s="15">
        <v>161538</v>
      </c>
      <c r="L135" s="15">
        <v>135467</v>
      </c>
      <c r="M135" s="16">
        <f t="shared" si="36"/>
        <v>297005</v>
      </c>
      <c r="N135" s="15">
        <v>165869</v>
      </c>
      <c r="O135" s="15">
        <v>188514</v>
      </c>
      <c r="P135" s="16">
        <f t="shared" si="37"/>
        <v>354383</v>
      </c>
      <c r="Q135" s="15">
        <f t="shared" si="41"/>
        <v>813755</v>
      </c>
      <c r="R135" s="15">
        <f t="shared" si="38"/>
        <v>677285</v>
      </c>
      <c r="S135" s="16">
        <f t="shared" si="39"/>
        <v>1491040</v>
      </c>
    </row>
    <row r="136" spans="1:19">
      <c r="A136" s="19">
        <v>2014</v>
      </c>
      <c r="B136" s="15">
        <v>2000</v>
      </c>
      <c r="C136" s="15">
        <v>958</v>
      </c>
      <c r="D136" s="16">
        <f t="shared" si="40"/>
        <v>2958</v>
      </c>
      <c r="E136" s="15">
        <v>29022</v>
      </c>
      <c r="F136" s="15">
        <v>17787</v>
      </c>
      <c r="G136" s="16">
        <f t="shared" si="34"/>
        <v>46809</v>
      </c>
      <c r="H136" s="15">
        <v>431243</v>
      </c>
      <c r="I136" s="15">
        <v>296862</v>
      </c>
      <c r="J136" s="16">
        <f t="shared" si="35"/>
        <v>728105</v>
      </c>
      <c r="K136" s="15">
        <v>155405</v>
      </c>
      <c r="L136" s="15">
        <v>150892</v>
      </c>
      <c r="M136" s="16">
        <f>+K136+L136</f>
        <v>306297</v>
      </c>
      <c r="N136" s="15">
        <v>167002</v>
      </c>
      <c r="O136" s="15">
        <v>190408</v>
      </c>
      <c r="P136" s="16">
        <f t="shared" si="37"/>
        <v>357410</v>
      </c>
      <c r="Q136" s="15">
        <f t="shared" si="41"/>
        <v>784672</v>
      </c>
      <c r="R136" s="15">
        <f t="shared" si="38"/>
        <v>656907</v>
      </c>
      <c r="S136" s="16">
        <f t="shared" si="39"/>
        <v>1441579</v>
      </c>
    </row>
    <row r="137" spans="1:19">
      <c r="A137" s="19">
        <v>2015</v>
      </c>
      <c r="B137" s="15">
        <v>1440</v>
      </c>
      <c r="C137" s="15">
        <v>409</v>
      </c>
      <c r="D137" s="16">
        <f t="shared" si="40"/>
        <v>1849</v>
      </c>
      <c r="E137" s="15">
        <v>20103</v>
      </c>
      <c r="F137" s="15">
        <v>20241</v>
      </c>
      <c r="G137" s="16">
        <f t="shared" si="34"/>
        <v>40344</v>
      </c>
      <c r="H137" s="15">
        <v>437450</v>
      </c>
      <c r="I137" s="15">
        <v>306809</v>
      </c>
      <c r="J137" s="16">
        <f t="shared" si="35"/>
        <v>744259</v>
      </c>
      <c r="K137" s="15">
        <v>145250</v>
      </c>
      <c r="L137" s="15">
        <v>139271</v>
      </c>
      <c r="M137" s="16">
        <f t="shared" si="36"/>
        <v>284521</v>
      </c>
      <c r="N137" s="15">
        <v>162628</v>
      </c>
      <c r="O137" s="15">
        <v>192154</v>
      </c>
      <c r="P137" s="16">
        <f t="shared" si="37"/>
        <v>354782</v>
      </c>
      <c r="Q137" s="15">
        <f t="shared" si="41"/>
        <v>766871</v>
      </c>
      <c r="R137" s="15">
        <f t="shared" si="38"/>
        <v>658884</v>
      </c>
      <c r="S137" s="16">
        <f t="shared" si="39"/>
        <v>1425755</v>
      </c>
    </row>
    <row r="138" spans="1:19">
      <c r="A138" s="19">
        <v>2016</v>
      </c>
      <c r="B138" s="15">
        <v>0</v>
      </c>
      <c r="C138" s="15">
        <v>811</v>
      </c>
      <c r="D138" s="16">
        <f t="shared" si="40"/>
        <v>811</v>
      </c>
      <c r="E138" s="15">
        <v>20199</v>
      </c>
      <c r="F138" s="15">
        <v>30070</v>
      </c>
      <c r="G138" s="16">
        <f t="shared" si="34"/>
        <v>50269</v>
      </c>
      <c r="H138" s="15">
        <v>421363</v>
      </c>
      <c r="I138" s="15">
        <v>256000</v>
      </c>
      <c r="J138" s="16">
        <f t="shared" si="35"/>
        <v>677363</v>
      </c>
      <c r="K138" s="15">
        <v>163425</v>
      </c>
      <c r="L138" s="15">
        <v>164877</v>
      </c>
      <c r="M138" s="16">
        <f t="shared" si="36"/>
        <v>328302</v>
      </c>
      <c r="N138" s="15">
        <v>180105</v>
      </c>
      <c r="O138" s="15">
        <v>199182</v>
      </c>
      <c r="P138" s="16">
        <f t="shared" si="37"/>
        <v>379287</v>
      </c>
      <c r="Q138" s="15">
        <f t="shared" si="41"/>
        <v>785092</v>
      </c>
      <c r="R138" s="15">
        <f t="shared" si="38"/>
        <v>650940</v>
      </c>
      <c r="S138" s="16">
        <f t="shared" si="39"/>
        <v>1436032</v>
      </c>
    </row>
    <row r="139" spans="1:19">
      <c r="A139" s="20">
        <v>2017</v>
      </c>
      <c r="B139" s="17">
        <v>295</v>
      </c>
      <c r="C139" s="17">
        <v>0</v>
      </c>
      <c r="D139" s="18">
        <f t="shared" si="40"/>
        <v>295</v>
      </c>
      <c r="E139" s="17">
        <v>23043</v>
      </c>
      <c r="F139" s="17">
        <v>17073</v>
      </c>
      <c r="G139" s="18">
        <f t="shared" si="34"/>
        <v>40116</v>
      </c>
      <c r="H139" s="17">
        <v>411284</v>
      </c>
      <c r="I139" s="17">
        <v>287323</v>
      </c>
      <c r="J139" s="18">
        <f t="shared" si="35"/>
        <v>698607</v>
      </c>
      <c r="K139" s="17">
        <v>167357</v>
      </c>
      <c r="L139" s="17">
        <v>156663</v>
      </c>
      <c r="M139" s="18">
        <f t="shared" si="36"/>
        <v>324020</v>
      </c>
      <c r="N139" s="17">
        <v>182740</v>
      </c>
      <c r="O139" s="17">
        <v>227455</v>
      </c>
      <c r="P139" s="18">
        <f t="shared" si="37"/>
        <v>410195</v>
      </c>
      <c r="Q139" s="17">
        <f t="shared" si="41"/>
        <v>784719</v>
      </c>
      <c r="R139" s="17">
        <f t="shared" si="38"/>
        <v>688514</v>
      </c>
      <c r="S139" s="18">
        <f t="shared" si="39"/>
        <v>1473233</v>
      </c>
    </row>
    <row r="140" spans="1:19">
      <c r="A140" s="3" t="s">
        <v>26</v>
      </c>
    </row>
    <row r="141" spans="1:19">
      <c r="A141" s="9" t="s">
        <v>32</v>
      </c>
    </row>
    <row r="142" spans="1:19">
      <c r="A142" s="8" t="s">
        <v>27</v>
      </c>
    </row>
    <row r="143" spans="1:19">
      <c r="A143" s="6" t="s">
        <v>29</v>
      </c>
    </row>
    <row r="144" spans="1:19">
      <c r="A144" s="7" t="s">
        <v>30</v>
      </c>
    </row>
    <row r="147" spans="1:19">
      <c r="A147" s="72" t="s">
        <v>52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</row>
    <row r="148" spans="1:19">
      <c r="A148" s="72" t="s">
        <v>47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</row>
    <row r="149" spans="1:19">
      <c r="A149" s="72" t="s">
        <v>4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</row>
    <row r="150" spans="1:19">
      <c r="A150" s="80" t="s">
        <v>9</v>
      </c>
      <c r="B150" s="82" t="s">
        <v>10</v>
      </c>
      <c r="C150" s="83"/>
      <c r="D150" s="84"/>
      <c r="E150" s="83" t="s">
        <v>11</v>
      </c>
      <c r="F150" s="83"/>
      <c r="G150" s="84"/>
      <c r="H150" s="83" t="s">
        <v>12</v>
      </c>
      <c r="I150" s="83"/>
      <c r="J150" s="84"/>
      <c r="K150" s="83" t="s">
        <v>13</v>
      </c>
      <c r="L150" s="83"/>
      <c r="M150" s="84"/>
      <c r="N150" s="83" t="s">
        <v>14</v>
      </c>
      <c r="O150" s="83"/>
      <c r="P150" s="84"/>
      <c r="Q150" s="83" t="s">
        <v>1</v>
      </c>
      <c r="R150" s="83"/>
      <c r="S150" s="84"/>
    </row>
    <row r="151" spans="1:19">
      <c r="A151" s="81"/>
      <c r="B151" s="26" t="s">
        <v>2</v>
      </c>
      <c r="C151" s="26" t="s">
        <v>3</v>
      </c>
      <c r="D151" s="27" t="s">
        <v>1</v>
      </c>
      <c r="E151" s="26" t="s">
        <v>2</v>
      </c>
      <c r="F151" s="26" t="s">
        <v>3</v>
      </c>
      <c r="G151" s="27" t="s">
        <v>1</v>
      </c>
      <c r="H151" s="26" t="s">
        <v>2</v>
      </c>
      <c r="I151" s="26" t="s">
        <v>3</v>
      </c>
      <c r="J151" s="27" t="s">
        <v>1</v>
      </c>
      <c r="K151" s="26" t="s">
        <v>2</v>
      </c>
      <c r="L151" s="26" t="s">
        <v>3</v>
      </c>
      <c r="M151" s="27" t="s">
        <v>1</v>
      </c>
      <c r="N151" s="26" t="s">
        <v>2</v>
      </c>
      <c r="O151" s="26" t="s">
        <v>3</v>
      </c>
      <c r="P151" s="27" t="s">
        <v>1</v>
      </c>
      <c r="Q151" s="26" t="s">
        <v>2</v>
      </c>
      <c r="R151" s="26" t="s">
        <v>3</v>
      </c>
      <c r="S151" s="27" t="s">
        <v>1</v>
      </c>
    </row>
    <row r="152" spans="1:19">
      <c r="A152" s="19">
        <v>2007</v>
      </c>
      <c r="B152" s="21">
        <f t="shared" ref="B152:B162" si="42">+B129/$D129*100</f>
        <v>57.557617479796463</v>
      </c>
      <c r="C152" s="21">
        <f t="shared" ref="C152:D152" si="43">+C129/$D129*100</f>
        <v>42.44238252020353</v>
      </c>
      <c r="D152" s="22">
        <f t="shared" si="43"/>
        <v>100</v>
      </c>
      <c r="E152" s="21">
        <f t="shared" ref="E152:E162" si="44">+E129/$G129*100</f>
        <v>48.536528345996494</v>
      </c>
      <c r="F152" s="21">
        <f t="shared" ref="F152:G152" si="45">+F129/$G129*100</f>
        <v>51.463471654003513</v>
      </c>
      <c r="G152" s="22">
        <f t="shared" si="45"/>
        <v>100</v>
      </c>
      <c r="H152" s="21">
        <f t="shared" ref="H152:H162" si="46">+H129/$J129*100</f>
        <v>57.322021175960799</v>
      </c>
      <c r="I152" s="21">
        <f t="shared" ref="I152:J152" si="47">+I129/$J129*100</f>
        <v>42.677978824039201</v>
      </c>
      <c r="J152" s="22">
        <f t="shared" si="47"/>
        <v>100</v>
      </c>
      <c r="K152" s="21">
        <f t="shared" ref="K152:K162" si="48">+K129/$M129*100</f>
        <v>41.578409719502396</v>
      </c>
      <c r="L152" s="21">
        <f t="shared" ref="L152:M152" si="49">+L129/$M129*100</f>
        <v>58.421590280497604</v>
      </c>
      <c r="M152" s="22">
        <f t="shared" si="49"/>
        <v>100</v>
      </c>
      <c r="N152" s="21">
        <f t="shared" ref="N152:N162" si="50">+N129/$P129*100</f>
        <v>50.764244299912619</v>
      </c>
      <c r="O152" s="21">
        <f t="shared" ref="O152:P152" si="51">+O129/$P129*100</f>
        <v>49.235755700087381</v>
      </c>
      <c r="P152" s="22">
        <f t="shared" si="51"/>
        <v>100</v>
      </c>
      <c r="Q152" s="21">
        <f t="shared" ref="Q152:Q162" si="52">+Q129/$S129*100</f>
        <v>52.954547383970187</v>
      </c>
      <c r="R152" s="21">
        <f t="shared" ref="R152:S152" si="53">+R129/$S129*100</f>
        <v>47.045452616029813</v>
      </c>
      <c r="S152" s="22">
        <f t="shared" si="53"/>
        <v>100</v>
      </c>
    </row>
    <row r="153" spans="1:19">
      <c r="A153" s="19">
        <v>2008</v>
      </c>
      <c r="B153" s="21">
        <f t="shared" si="42"/>
        <v>36.93239152371342</v>
      </c>
      <c r="C153" s="21">
        <f t="shared" ref="C153:D162" si="54">+C130/$D130*100</f>
        <v>63.067608476286573</v>
      </c>
      <c r="D153" s="22">
        <f t="shared" si="54"/>
        <v>100</v>
      </c>
      <c r="E153" s="21">
        <f t="shared" si="44"/>
        <v>44.559177679882531</v>
      </c>
      <c r="F153" s="21">
        <f t="shared" ref="F153:G162" si="55">+F130/$G130*100</f>
        <v>55.440822320117476</v>
      </c>
      <c r="G153" s="22">
        <f t="shared" si="55"/>
        <v>100</v>
      </c>
      <c r="H153" s="21">
        <f t="shared" si="46"/>
        <v>57.780103850513761</v>
      </c>
      <c r="I153" s="21">
        <f t="shared" ref="I153:J162" si="56">+I130/$J130*100</f>
        <v>42.219896149486232</v>
      </c>
      <c r="J153" s="22">
        <f t="shared" si="56"/>
        <v>100</v>
      </c>
      <c r="K153" s="21">
        <f t="shared" si="48"/>
        <v>55.21015106945206</v>
      </c>
      <c r="L153" s="21">
        <f t="shared" ref="L153:M162" si="57">+L130/$M130*100</f>
        <v>44.78984893054794</v>
      </c>
      <c r="M153" s="22">
        <f t="shared" si="57"/>
        <v>100</v>
      </c>
      <c r="N153" s="21">
        <f t="shared" si="50"/>
        <v>45.503786970801848</v>
      </c>
      <c r="O153" s="21">
        <f t="shared" ref="O153:P162" si="58">+O130/$P130*100</f>
        <v>54.496213029198159</v>
      </c>
      <c r="P153" s="22">
        <f t="shared" si="58"/>
        <v>100</v>
      </c>
      <c r="Q153" s="21">
        <f t="shared" si="52"/>
        <v>54.545288676158442</v>
      </c>
      <c r="R153" s="21">
        <f t="shared" ref="R153:S162" si="59">+R130/$S130*100</f>
        <v>45.454711323841558</v>
      </c>
      <c r="S153" s="22">
        <f t="shared" si="59"/>
        <v>100</v>
      </c>
    </row>
    <row r="154" spans="1:19">
      <c r="A154" s="19">
        <v>2009</v>
      </c>
      <c r="B154" s="21">
        <f t="shared" si="42"/>
        <v>75.067506750675079</v>
      </c>
      <c r="C154" s="21">
        <f t="shared" si="54"/>
        <v>24.932493249324931</v>
      </c>
      <c r="D154" s="22">
        <f t="shared" si="54"/>
        <v>100</v>
      </c>
      <c r="E154" s="21">
        <f t="shared" si="44"/>
        <v>51.332005711279784</v>
      </c>
      <c r="F154" s="21">
        <f t="shared" si="55"/>
        <v>48.667994288720223</v>
      </c>
      <c r="G154" s="22">
        <f t="shared" si="55"/>
        <v>100</v>
      </c>
      <c r="H154" s="21">
        <f t="shared" si="46"/>
        <v>57.855055964405821</v>
      </c>
      <c r="I154" s="21">
        <f t="shared" si="56"/>
        <v>42.144944035594172</v>
      </c>
      <c r="J154" s="22">
        <f t="shared" si="56"/>
        <v>100</v>
      </c>
      <c r="K154" s="21">
        <f t="shared" si="48"/>
        <v>47.767658955260686</v>
      </c>
      <c r="L154" s="21">
        <f t="shared" si="57"/>
        <v>52.232341044739307</v>
      </c>
      <c r="M154" s="22">
        <f t="shared" si="57"/>
        <v>100</v>
      </c>
      <c r="N154" s="21">
        <f t="shared" si="50"/>
        <v>44.139309639113314</v>
      </c>
      <c r="O154" s="21">
        <f t="shared" si="58"/>
        <v>55.860690360886686</v>
      </c>
      <c r="P154" s="22">
        <f t="shared" si="58"/>
        <v>100</v>
      </c>
      <c r="Q154" s="21">
        <f t="shared" si="52"/>
        <v>53.123217160046153</v>
      </c>
      <c r="R154" s="21">
        <f t="shared" si="59"/>
        <v>46.876782839953854</v>
      </c>
      <c r="S154" s="22">
        <f t="shared" si="59"/>
        <v>100</v>
      </c>
    </row>
    <row r="155" spans="1:19">
      <c r="A155" s="19">
        <v>2010</v>
      </c>
      <c r="B155" s="21">
        <f t="shared" si="42"/>
        <v>55.410628019323674</v>
      </c>
      <c r="C155" s="21">
        <f t="shared" si="54"/>
        <v>44.589371980676326</v>
      </c>
      <c r="D155" s="22">
        <f t="shared" si="54"/>
        <v>100</v>
      </c>
      <c r="E155" s="21">
        <f t="shared" si="44"/>
        <v>39.191843018962778</v>
      </c>
      <c r="F155" s="21">
        <f t="shared" si="55"/>
        <v>60.808156981037222</v>
      </c>
      <c r="G155" s="22">
        <f t="shared" si="55"/>
        <v>100</v>
      </c>
      <c r="H155" s="21">
        <f t="shared" si="46"/>
        <v>59.706292459302226</v>
      </c>
      <c r="I155" s="21">
        <f t="shared" si="56"/>
        <v>40.293707540697774</v>
      </c>
      <c r="J155" s="22">
        <f t="shared" si="56"/>
        <v>100</v>
      </c>
      <c r="K155" s="21">
        <f t="shared" si="48"/>
        <v>48.790660241183694</v>
      </c>
      <c r="L155" s="21">
        <f t="shared" si="57"/>
        <v>51.209339758816306</v>
      </c>
      <c r="M155" s="22">
        <f t="shared" si="57"/>
        <v>100</v>
      </c>
      <c r="N155" s="21">
        <f t="shared" si="50"/>
        <v>48.236801511773145</v>
      </c>
      <c r="O155" s="21">
        <f t="shared" si="58"/>
        <v>51.763198488226848</v>
      </c>
      <c r="P155" s="22">
        <f t="shared" si="58"/>
        <v>100</v>
      </c>
      <c r="Q155" s="21">
        <f t="shared" si="52"/>
        <v>54.314732636826349</v>
      </c>
      <c r="R155" s="21">
        <f t="shared" si="59"/>
        <v>45.685267363173651</v>
      </c>
      <c r="S155" s="22">
        <f t="shared" si="59"/>
        <v>100</v>
      </c>
    </row>
    <row r="156" spans="1:19">
      <c r="A156" s="19">
        <v>2011</v>
      </c>
      <c r="B156" s="21">
        <f t="shared" si="42"/>
        <v>15.22610188895249</v>
      </c>
      <c r="C156" s="21">
        <f t="shared" si="54"/>
        <v>84.773898111047501</v>
      </c>
      <c r="D156" s="22">
        <f t="shared" si="54"/>
        <v>100</v>
      </c>
      <c r="E156" s="21">
        <f t="shared" si="44"/>
        <v>46.900944432242476</v>
      </c>
      <c r="F156" s="21">
        <f t="shared" si="55"/>
        <v>53.099055567757524</v>
      </c>
      <c r="G156" s="22">
        <f t="shared" si="55"/>
        <v>100</v>
      </c>
      <c r="H156" s="21">
        <f t="shared" si="46"/>
        <v>55.736585463288705</v>
      </c>
      <c r="I156" s="21">
        <f t="shared" si="56"/>
        <v>44.263414536711295</v>
      </c>
      <c r="J156" s="22">
        <f t="shared" si="56"/>
        <v>100</v>
      </c>
      <c r="K156" s="21">
        <f t="shared" si="48"/>
        <v>50.15334199151652</v>
      </c>
      <c r="L156" s="21">
        <f t="shared" si="57"/>
        <v>49.846658008483487</v>
      </c>
      <c r="M156" s="22">
        <f t="shared" si="57"/>
        <v>100</v>
      </c>
      <c r="N156" s="21">
        <f t="shared" si="50"/>
        <v>53.639562617875335</v>
      </c>
      <c r="O156" s="21">
        <f t="shared" si="58"/>
        <v>46.360437382124665</v>
      </c>
      <c r="P156" s="22">
        <f t="shared" si="58"/>
        <v>100</v>
      </c>
      <c r="Q156" s="21">
        <f t="shared" si="52"/>
        <v>53.600751521524181</v>
      </c>
      <c r="R156" s="21">
        <f t="shared" si="59"/>
        <v>46.399248478475819</v>
      </c>
      <c r="S156" s="22">
        <f t="shared" si="59"/>
        <v>100</v>
      </c>
    </row>
    <row r="157" spans="1:19">
      <c r="A157" s="19">
        <v>2012</v>
      </c>
      <c r="B157" s="21">
        <f t="shared" si="42"/>
        <v>42.737038766931342</v>
      </c>
      <c r="C157" s="21">
        <f t="shared" si="54"/>
        <v>57.262961233068651</v>
      </c>
      <c r="D157" s="22">
        <f t="shared" si="54"/>
        <v>100</v>
      </c>
      <c r="E157" s="21">
        <f t="shared" si="44"/>
        <v>44.625751355471252</v>
      </c>
      <c r="F157" s="21">
        <f t="shared" si="55"/>
        <v>55.374248644528748</v>
      </c>
      <c r="G157" s="22">
        <f t="shared" si="55"/>
        <v>100</v>
      </c>
      <c r="H157" s="21">
        <f t="shared" si="46"/>
        <v>58.634886829292277</v>
      </c>
      <c r="I157" s="21">
        <f t="shared" si="56"/>
        <v>41.365113170707723</v>
      </c>
      <c r="J157" s="22">
        <f t="shared" si="56"/>
        <v>100</v>
      </c>
      <c r="K157" s="21">
        <f t="shared" si="48"/>
        <v>46.755518459981175</v>
      </c>
      <c r="L157" s="21">
        <f t="shared" si="57"/>
        <v>53.244481540018832</v>
      </c>
      <c r="M157" s="22">
        <f t="shared" si="57"/>
        <v>100</v>
      </c>
      <c r="N157" s="21">
        <f t="shared" si="50"/>
        <v>52.814110186286165</v>
      </c>
      <c r="O157" s="21">
        <f t="shared" si="58"/>
        <v>47.185889813713835</v>
      </c>
      <c r="P157" s="22">
        <f t="shared" si="58"/>
        <v>100</v>
      </c>
      <c r="Q157" s="21">
        <f t="shared" si="52"/>
        <v>54.098627458057571</v>
      </c>
      <c r="R157" s="21">
        <f t="shared" si="59"/>
        <v>45.901372541942429</v>
      </c>
      <c r="S157" s="22">
        <f t="shared" si="59"/>
        <v>100</v>
      </c>
    </row>
    <row r="158" spans="1:19">
      <c r="A158" s="19">
        <v>2013</v>
      </c>
      <c r="B158" s="21">
        <f t="shared" si="42"/>
        <v>100</v>
      </c>
      <c r="C158" s="21">
        <f t="shared" si="54"/>
        <v>0</v>
      </c>
      <c r="D158" s="22">
        <f t="shared" si="54"/>
        <v>100</v>
      </c>
      <c r="E158" s="21">
        <f t="shared" si="44"/>
        <v>48.717948717948715</v>
      </c>
      <c r="F158" s="21">
        <f t="shared" si="55"/>
        <v>51.282051282051277</v>
      </c>
      <c r="G158" s="22">
        <f t="shared" si="55"/>
        <v>100</v>
      </c>
      <c r="H158" s="21">
        <f t="shared" si="46"/>
        <v>58.352702573808102</v>
      </c>
      <c r="I158" s="21">
        <f t="shared" si="56"/>
        <v>41.647297426191898</v>
      </c>
      <c r="J158" s="22">
        <f t="shared" si="56"/>
        <v>100</v>
      </c>
      <c r="K158" s="21">
        <f t="shared" si="48"/>
        <v>54.388983350448648</v>
      </c>
      <c r="L158" s="21">
        <f t="shared" si="57"/>
        <v>45.611016649551352</v>
      </c>
      <c r="M158" s="22">
        <f t="shared" si="57"/>
        <v>100</v>
      </c>
      <c r="N158" s="21">
        <f t="shared" si="50"/>
        <v>46.805010398354327</v>
      </c>
      <c r="O158" s="21">
        <f t="shared" si="58"/>
        <v>53.19498960164568</v>
      </c>
      <c r="P158" s="22">
        <f t="shared" si="58"/>
        <v>100</v>
      </c>
      <c r="Q158" s="21">
        <f t="shared" si="52"/>
        <v>54.576335980255394</v>
      </c>
      <c r="R158" s="21">
        <f t="shared" si="59"/>
        <v>45.423664019744606</v>
      </c>
      <c r="S158" s="22">
        <f t="shared" si="59"/>
        <v>100</v>
      </c>
    </row>
    <row r="159" spans="1:19">
      <c r="A159" s="19">
        <v>2014</v>
      </c>
      <c r="B159" s="21">
        <f t="shared" si="42"/>
        <v>67.613252197430697</v>
      </c>
      <c r="C159" s="21">
        <f t="shared" si="54"/>
        <v>32.386747802569303</v>
      </c>
      <c r="D159" s="22">
        <f t="shared" si="54"/>
        <v>100</v>
      </c>
      <c r="E159" s="21">
        <f t="shared" si="44"/>
        <v>62.000897263346786</v>
      </c>
      <c r="F159" s="21">
        <f t="shared" si="55"/>
        <v>37.999102736653207</v>
      </c>
      <c r="G159" s="22">
        <f t="shared" si="55"/>
        <v>100</v>
      </c>
      <c r="H159" s="21">
        <f t="shared" si="46"/>
        <v>59.228133304949147</v>
      </c>
      <c r="I159" s="21">
        <f t="shared" si="56"/>
        <v>40.771866695050853</v>
      </c>
      <c r="J159" s="22">
        <f t="shared" si="56"/>
        <v>100</v>
      </c>
      <c r="K159" s="21">
        <f t="shared" si="48"/>
        <v>50.736703265131553</v>
      </c>
      <c r="L159" s="21">
        <f t="shared" si="57"/>
        <v>49.263296734868447</v>
      </c>
      <c r="M159" s="22">
        <f t="shared" si="57"/>
        <v>100</v>
      </c>
      <c r="N159" s="21">
        <f t="shared" si="50"/>
        <v>46.725609244285273</v>
      </c>
      <c r="O159" s="21">
        <f t="shared" si="58"/>
        <v>53.274390755714727</v>
      </c>
      <c r="P159" s="22">
        <f t="shared" si="58"/>
        <v>100</v>
      </c>
      <c r="Q159" s="21">
        <f t="shared" si="52"/>
        <v>54.431425541021341</v>
      </c>
      <c r="R159" s="21">
        <f t="shared" si="59"/>
        <v>45.568574458978659</v>
      </c>
      <c r="S159" s="22">
        <f t="shared" si="59"/>
        <v>100</v>
      </c>
    </row>
    <row r="160" spans="1:19">
      <c r="A160" s="19">
        <v>2015</v>
      </c>
      <c r="B160" s="21">
        <f t="shared" si="42"/>
        <v>77.879935100054084</v>
      </c>
      <c r="C160" s="21">
        <f t="shared" si="54"/>
        <v>22.120064899945916</v>
      </c>
      <c r="D160" s="22">
        <f t="shared" si="54"/>
        <v>100</v>
      </c>
      <c r="E160" s="21">
        <f t="shared" si="44"/>
        <v>49.828970850684115</v>
      </c>
      <c r="F160" s="21">
        <f t="shared" si="55"/>
        <v>50.171029149315885</v>
      </c>
      <c r="G160" s="22">
        <f t="shared" si="55"/>
        <v>100</v>
      </c>
      <c r="H160" s="21">
        <f t="shared" si="46"/>
        <v>58.776581808214615</v>
      </c>
      <c r="I160" s="21">
        <f t="shared" si="56"/>
        <v>41.223418191785385</v>
      </c>
      <c r="J160" s="22">
        <f t="shared" si="56"/>
        <v>100</v>
      </c>
      <c r="K160" s="21">
        <f t="shared" si="48"/>
        <v>51.050713304114637</v>
      </c>
      <c r="L160" s="21">
        <f t="shared" si="57"/>
        <v>48.949286695885363</v>
      </c>
      <c r="M160" s="22">
        <f t="shared" si="57"/>
        <v>100</v>
      </c>
      <c r="N160" s="21">
        <f t="shared" si="50"/>
        <v>45.838853154895119</v>
      </c>
      <c r="O160" s="21">
        <f t="shared" si="58"/>
        <v>54.161146845104881</v>
      </c>
      <c r="P160" s="22">
        <f t="shared" si="58"/>
        <v>100</v>
      </c>
      <c r="Q160" s="21">
        <f t="shared" si="52"/>
        <v>53.787011092368608</v>
      </c>
      <c r="R160" s="21">
        <f t="shared" si="59"/>
        <v>46.212988907631399</v>
      </c>
      <c r="S160" s="22">
        <f t="shared" si="59"/>
        <v>100</v>
      </c>
    </row>
    <row r="161" spans="1:19">
      <c r="A161" s="19">
        <v>2016</v>
      </c>
      <c r="B161" s="21">
        <f t="shared" si="42"/>
        <v>0</v>
      </c>
      <c r="C161" s="21">
        <f t="shared" si="54"/>
        <v>100</v>
      </c>
      <c r="D161" s="22">
        <f t="shared" si="54"/>
        <v>100</v>
      </c>
      <c r="E161" s="21">
        <f t="shared" si="44"/>
        <v>40.181821798722872</v>
      </c>
      <c r="F161" s="21">
        <f t="shared" si="55"/>
        <v>59.818178201277128</v>
      </c>
      <c r="G161" s="22">
        <f t="shared" si="55"/>
        <v>100</v>
      </c>
      <c r="H161" s="21">
        <f t="shared" si="46"/>
        <v>62.206379740257447</v>
      </c>
      <c r="I161" s="21">
        <f t="shared" si="56"/>
        <v>37.793620259742561</v>
      </c>
      <c r="J161" s="22">
        <f t="shared" si="56"/>
        <v>100</v>
      </c>
      <c r="K161" s="21">
        <f t="shared" si="48"/>
        <v>49.778862145219946</v>
      </c>
      <c r="L161" s="21">
        <f t="shared" si="57"/>
        <v>50.221137854780054</v>
      </c>
      <c r="M161" s="22">
        <f t="shared" si="57"/>
        <v>100</v>
      </c>
      <c r="N161" s="21">
        <f t="shared" si="50"/>
        <v>47.485149767853898</v>
      </c>
      <c r="O161" s="21">
        <f t="shared" si="58"/>
        <v>52.514850232146102</v>
      </c>
      <c r="P161" s="22">
        <f t="shared" si="58"/>
        <v>100</v>
      </c>
      <c r="Q161" s="21">
        <f t="shared" si="52"/>
        <v>54.670926553168734</v>
      </c>
      <c r="R161" s="21">
        <f t="shared" si="59"/>
        <v>45.329073446831266</v>
      </c>
      <c r="S161" s="22">
        <f t="shared" si="59"/>
        <v>100</v>
      </c>
    </row>
    <row r="162" spans="1:19">
      <c r="A162" s="20">
        <v>2017</v>
      </c>
      <c r="B162" s="23">
        <f t="shared" si="42"/>
        <v>100</v>
      </c>
      <c r="C162" s="23">
        <f t="shared" si="54"/>
        <v>0</v>
      </c>
      <c r="D162" s="24">
        <f t="shared" si="54"/>
        <v>100</v>
      </c>
      <c r="E162" s="23">
        <f t="shared" si="44"/>
        <v>57.440921328148363</v>
      </c>
      <c r="F162" s="23">
        <f t="shared" si="55"/>
        <v>42.55907867185163</v>
      </c>
      <c r="G162" s="24">
        <f t="shared" si="55"/>
        <v>100</v>
      </c>
      <c r="H162" s="23">
        <f t="shared" si="46"/>
        <v>58.872012447627917</v>
      </c>
      <c r="I162" s="23">
        <f t="shared" si="56"/>
        <v>41.127987552372076</v>
      </c>
      <c r="J162" s="24">
        <f t="shared" si="56"/>
        <v>100</v>
      </c>
      <c r="K162" s="23">
        <f t="shared" si="48"/>
        <v>51.650206777359422</v>
      </c>
      <c r="L162" s="23">
        <f t="shared" si="57"/>
        <v>48.349793222640578</v>
      </c>
      <c r="M162" s="24">
        <f t="shared" si="57"/>
        <v>100</v>
      </c>
      <c r="N162" s="23">
        <f t="shared" si="50"/>
        <v>44.54954350979412</v>
      </c>
      <c r="O162" s="23">
        <f t="shared" si="58"/>
        <v>55.45045649020588</v>
      </c>
      <c r="P162" s="24">
        <f t="shared" si="58"/>
        <v>100</v>
      </c>
      <c r="Q162" s="23">
        <f t="shared" si="52"/>
        <v>53.26509791730161</v>
      </c>
      <c r="R162" s="23">
        <f t="shared" si="59"/>
        <v>46.73490208269839</v>
      </c>
      <c r="S162" s="24">
        <f t="shared" si="59"/>
        <v>100</v>
      </c>
    </row>
    <row r="163" spans="1:19">
      <c r="A163" s="3" t="s">
        <v>26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>
      <c r="A164" s="9" t="s">
        <v>32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>
      <c r="A165" s="8" t="s">
        <v>27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>
      <c r="A166" s="6" t="s">
        <v>29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>
      <c r="A167" s="7" t="s">
        <v>30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70" spans="1:19">
      <c r="A170" s="72" t="s">
        <v>53</v>
      </c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</row>
    <row r="171" spans="1:19">
      <c r="A171" s="72" t="s">
        <v>47</v>
      </c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</row>
    <row r="172" spans="1:19">
      <c r="A172" s="72" t="s">
        <v>174</v>
      </c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</row>
    <row r="173" spans="1:19">
      <c r="A173" s="76" t="s">
        <v>5</v>
      </c>
      <c r="B173" s="82" t="s">
        <v>10</v>
      </c>
      <c r="C173" s="83"/>
      <c r="D173" s="84"/>
      <c r="E173" s="83" t="s">
        <v>11</v>
      </c>
      <c r="F173" s="83"/>
      <c r="G173" s="84"/>
      <c r="H173" s="83" t="s">
        <v>12</v>
      </c>
      <c r="I173" s="83"/>
      <c r="J173" s="84"/>
      <c r="K173" s="83" t="s">
        <v>13</v>
      </c>
      <c r="L173" s="83"/>
      <c r="M173" s="84"/>
      <c r="N173" s="83" t="s">
        <v>14</v>
      </c>
      <c r="O173" s="83"/>
      <c r="P173" s="84"/>
      <c r="Q173" s="83" t="s">
        <v>1</v>
      </c>
      <c r="R173" s="83"/>
      <c r="S173" s="84"/>
    </row>
    <row r="174" spans="1:19">
      <c r="A174" s="77"/>
      <c r="B174" s="26" t="s">
        <v>2</v>
      </c>
      <c r="C174" s="26" t="s">
        <v>3</v>
      </c>
      <c r="D174" s="27" t="s">
        <v>1</v>
      </c>
      <c r="E174" s="26" t="s">
        <v>2</v>
      </c>
      <c r="F174" s="26" t="s">
        <v>3</v>
      </c>
      <c r="G174" s="27" t="s">
        <v>1</v>
      </c>
      <c r="H174" s="26" t="s">
        <v>2</v>
      </c>
      <c r="I174" s="26" t="s">
        <v>3</v>
      </c>
      <c r="J174" s="27" t="s">
        <v>1</v>
      </c>
      <c r="K174" s="26" t="s">
        <v>2</v>
      </c>
      <c r="L174" s="26" t="s">
        <v>3</v>
      </c>
      <c r="M174" s="27" t="s">
        <v>1</v>
      </c>
      <c r="N174" s="26" t="s">
        <v>2</v>
      </c>
      <c r="O174" s="26" t="s">
        <v>3</v>
      </c>
      <c r="P174" s="27" t="s">
        <v>1</v>
      </c>
      <c r="Q174" s="26" t="s">
        <v>2</v>
      </c>
      <c r="R174" s="26" t="s">
        <v>3</v>
      </c>
      <c r="S174" s="27" t="s">
        <v>1</v>
      </c>
    </row>
    <row r="175" spans="1:19">
      <c r="A175" s="19" t="s">
        <v>6</v>
      </c>
      <c r="B175" s="15">
        <f>+B139-B129</f>
        <v>-1628</v>
      </c>
      <c r="C175" s="15">
        <f t="shared" ref="C175:S175" si="60">+C139-C129</f>
        <v>-1418</v>
      </c>
      <c r="D175" s="16">
        <f t="shared" si="60"/>
        <v>-3046</v>
      </c>
      <c r="E175" s="15">
        <f t="shared" si="60"/>
        <v>-18480</v>
      </c>
      <c r="F175" s="15">
        <f t="shared" si="60"/>
        <v>-26954</v>
      </c>
      <c r="G175" s="16">
        <f t="shared" si="60"/>
        <v>-45434</v>
      </c>
      <c r="H175" s="15">
        <f t="shared" si="60"/>
        <v>-72879</v>
      </c>
      <c r="I175" s="15">
        <f t="shared" si="60"/>
        <v>-73151</v>
      </c>
      <c r="J175" s="16">
        <f t="shared" si="60"/>
        <v>-146030</v>
      </c>
      <c r="K175" s="15">
        <f t="shared" si="60"/>
        <v>64381</v>
      </c>
      <c r="L175" s="15">
        <f t="shared" si="60"/>
        <v>11972</v>
      </c>
      <c r="M175" s="16">
        <f t="shared" si="60"/>
        <v>76353</v>
      </c>
      <c r="N175" s="15">
        <f t="shared" si="60"/>
        <v>64804</v>
      </c>
      <c r="O175" s="15">
        <f t="shared" si="60"/>
        <v>113070</v>
      </c>
      <c r="P175" s="16">
        <f t="shared" si="60"/>
        <v>177874</v>
      </c>
      <c r="Q175" s="15">
        <f t="shared" si="60"/>
        <v>36198</v>
      </c>
      <c r="R175" s="15">
        <f t="shared" si="60"/>
        <v>23519</v>
      </c>
      <c r="S175" s="16">
        <f t="shared" si="60"/>
        <v>59717</v>
      </c>
    </row>
    <row r="176" spans="1:19">
      <c r="A176" s="20" t="s">
        <v>7</v>
      </c>
      <c r="B176" s="23">
        <f>+B175/B129*100</f>
        <v>-84.659386375455014</v>
      </c>
      <c r="C176" s="23">
        <f t="shared" ref="C176:S176" si="61">+C175/C129*100</f>
        <v>-100</v>
      </c>
      <c r="D176" s="24">
        <f t="shared" si="61"/>
        <v>-91.170308290930862</v>
      </c>
      <c r="E176" s="23">
        <f t="shared" si="61"/>
        <v>-44.505454808178598</v>
      </c>
      <c r="F176" s="23">
        <f t="shared" si="61"/>
        <v>-61.221523156245027</v>
      </c>
      <c r="G176" s="24">
        <f t="shared" si="61"/>
        <v>-53.108123904149615</v>
      </c>
      <c r="H176" s="23">
        <f t="shared" si="61"/>
        <v>-15.052575269072605</v>
      </c>
      <c r="I176" s="23">
        <f t="shared" si="61"/>
        <v>-20.293003101471953</v>
      </c>
      <c r="J176" s="24">
        <f t="shared" si="61"/>
        <v>-17.289083949673053</v>
      </c>
      <c r="K176" s="23">
        <f t="shared" si="61"/>
        <v>62.52039310130516</v>
      </c>
      <c r="L176" s="23">
        <f t="shared" si="61"/>
        <v>8.2741842961898104</v>
      </c>
      <c r="M176" s="24">
        <f t="shared" si="61"/>
        <v>30.828895250477455</v>
      </c>
      <c r="N176" s="23">
        <f t="shared" si="61"/>
        <v>54.948446615113276</v>
      </c>
      <c r="O176" s="23">
        <f t="shared" si="61"/>
        <v>98.850373737815275</v>
      </c>
      <c r="P176" s="24">
        <f t="shared" si="61"/>
        <v>76.563892200877234</v>
      </c>
      <c r="Q176" s="23">
        <f t="shared" si="61"/>
        <v>4.835936466712357</v>
      </c>
      <c r="R176" s="23">
        <f t="shared" si="61"/>
        <v>3.536718321190385</v>
      </c>
      <c r="S176" s="24">
        <f t="shared" si="61"/>
        <v>4.2247134096819563</v>
      </c>
    </row>
    <row r="177" spans="1:19">
      <c r="A177" s="3" t="s">
        <v>26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>
      <c r="A178" s="9" t="s">
        <v>32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>
      <c r="A179" s="8" t="s">
        <v>27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>
      <c r="A180" s="6" t="s">
        <v>29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>
      <c r="A181" s="7" t="s">
        <v>30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4" spans="1:19">
      <c r="A184" s="72" t="s">
        <v>55</v>
      </c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</row>
    <row r="185" spans="1:19">
      <c r="A185" s="72" t="s">
        <v>114</v>
      </c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</row>
    <row r="186" spans="1:19">
      <c r="A186" s="80" t="s">
        <v>9</v>
      </c>
      <c r="B186" s="82" t="s">
        <v>2</v>
      </c>
      <c r="C186" s="83"/>
      <c r="D186" s="83"/>
      <c r="E186" s="83"/>
      <c r="F186" s="83"/>
      <c r="G186" s="84"/>
      <c r="H186" s="83" t="s">
        <v>3</v>
      </c>
      <c r="I186" s="83"/>
      <c r="J186" s="83"/>
      <c r="K186" s="83"/>
      <c r="L186" s="83"/>
      <c r="M186" s="84"/>
      <c r="N186" s="83" t="s">
        <v>1</v>
      </c>
      <c r="O186" s="83"/>
      <c r="P186" s="83"/>
      <c r="Q186" s="83"/>
      <c r="R186" s="83"/>
      <c r="S186" s="84"/>
    </row>
    <row r="187" spans="1:19">
      <c r="A187" s="81"/>
      <c r="B187" s="26" t="s">
        <v>10</v>
      </c>
      <c r="C187" s="26" t="s">
        <v>11</v>
      </c>
      <c r="D187" s="26" t="s">
        <v>12</v>
      </c>
      <c r="E187" s="26" t="s">
        <v>15</v>
      </c>
      <c r="F187" s="26" t="s">
        <v>16</v>
      </c>
      <c r="G187" s="27" t="s">
        <v>1</v>
      </c>
      <c r="H187" s="26" t="s">
        <v>10</v>
      </c>
      <c r="I187" s="26" t="s">
        <v>11</v>
      </c>
      <c r="J187" s="26" t="s">
        <v>12</v>
      </c>
      <c r="K187" s="26" t="s">
        <v>15</v>
      </c>
      <c r="L187" s="26" t="s">
        <v>16</v>
      </c>
      <c r="M187" s="27" t="s">
        <v>1</v>
      </c>
      <c r="N187" s="26" t="s">
        <v>10</v>
      </c>
      <c r="O187" s="26" t="s">
        <v>11</v>
      </c>
      <c r="P187" s="26" t="s">
        <v>12</v>
      </c>
      <c r="Q187" s="26" t="s">
        <v>15</v>
      </c>
      <c r="R187" s="26" t="s">
        <v>16</v>
      </c>
      <c r="S187" s="27" t="s">
        <v>1</v>
      </c>
    </row>
    <row r="188" spans="1:19">
      <c r="A188" s="19">
        <v>2007</v>
      </c>
      <c r="B188" s="15">
        <f t="shared" ref="B188:B198" si="62">+B129</f>
        <v>1923</v>
      </c>
      <c r="C188" s="15">
        <f t="shared" ref="C188:C198" si="63">+E129</f>
        <v>41523</v>
      </c>
      <c r="D188" s="15">
        <f t="shared" ref="D188:D198" si="64">+H129</f>
        <v>484163</v>
      </c>
      <c r="E188" s="15">
        <f t="shared" ref="E188:E198" si="65">+K129</f>
        <v>102976</v>
      </c>
      <c r="F188" s="15">
        <f t="shared" ref="F188:F198" si="66">+N129</f>
        <v>117936</v>
      </c>
      <c r="G188" s="16">
        <f>+B188+C188+D188+E188+F188</f>
        <v>748521</v>
      </c>
      <c r="H188" s="15">
        <f t="shared" ref="H188:H198" si="67">+C129</f>
        <v>1418</v>
      </c>
      <c r="I188" s="15">
        <f t="shared" ref="I188:I198" si="68">+F129</f>
        <v>44027</v>
      </c>
      <c r="J188" s="15">
        <f t="shared" ref="J188:J198" si="69">+I129</f>
        <v>360474</v>
      </c>
      <c r="K188" s="15">
        <f t="shared" ref="K188:K198" si="70">+L129</f>
        <v>144691</v>
      </c>
      <c r="L188" s="15">
        <f t="shared" ref="L188:L198" si="71">+O129</f>
        <v>114385</v>
      </c>
      <c r="M188" s="16">
        <f>+H188+I188+J188+K188+L188</f>
        <v>664995</v>
      </c>
      <c r="N188">
        <f>+B188+H188</f>
        <v>3341</v>
      </c>
      <c r="O188">
        <f t="shared" ref="O188:S198" si="72">+C188+I188</f>
        <v>85550</v>
      </c>
      <c r="P188">
        <f t="shared" si="72"/>
        <v>844637</v>
      </c>
      <c r="Q188">
        <f t="shared" si="72"/>
        <v>247667</v>
      </c>
      <c r="R188">
        <f t="shared" si="72"/>
        <v>232321</v>
      </c>
      <c r="S188">
        <f t="shared" si="72"/>
        <v>1413516</v>
      </c>
    </row>
    <row r="189" spans="1:19">
      <c r="A189" s="19">
        <v>2008</v>
      </c>
      <c r="B189" s="15">
        <f t="shared" si="62"/>
        <v>366</v>
      </c>
      <c r="C189" s="15">
        <f t="shared" si="63"/>
        <v>37931</v>
      </c>
      <c r="D189" s="15">
        <f t="shared" si="64"/>
        <v>505636</v>
      </c>
      <c r="E189" s="15">
        <f t="shared" si="65"/>
        <v>155029</v>
      </c>
      <c r="F189" s="15">
        <f t="shared" si="66"/>
        <v>108203</v>
      </c>
      <c r="G189" s="16">
        <f t="shared" ref="G189:G198" si="73">+B189+C189+D189+E189+F189</f>
        <v>807165</v>
      </c>
      <c r="H189" s="15">
        <f t="shared" si="67"/>
        <v>625</v>
      </c>
      <c r="I189" s="15">
        <f t="shared" si="68"/>
        <v>47194</v>
      </c>
      <c r="J189" s="15">
        <f t="shared" si="69"/>
        <v>369468</v>
      </c>
      <c r="K189" s="15">
        <f t="shared" si="70"/>
        <v>125769</v>
      </c>
      <c r="L189" s="15">
        <f t="shared" si="71"/>
        <v>129586</v>
      </c>
      <c r="M189" s="16">
        <f t="shared" ref="M189:M198" si="74">+H189+I189+J189+K189+L189</f>
        <v>672642</v>
      </c>
      <c r="N189">
        <f t="shared" ref="N189:N198" si="75">+B189+H189</f>
        <v>991</v>
      </c>
      <c r="O189">
        <f t="shared" si="72"/>
        <v>85125</v>
      </c>
      <c r="P189">
        <f t="shared" si="72"/>
        <v>875104</v>
      </c>
      <c r="Q189">
        <f t="shared" si="72"/>
        <v>280798</v>
      </c>
      <c r="R189">
        <f t="shared" si="72"/>
        <v>237789</v>
      </c>
      <c r="S189">
        <f t="shared" si="72"/>
        <v>1479807</v>
      </c>
    </row>
    <row r="190" spans="1:19">
      <c r="A190" s="19">
        <v>2009</v>
      </c>
      <c r="B190" s="15">
        <f t="shared" si="62"/>
        <v>834</v>
      </c>
      <c r="C190" s="15">
        <f t="shared" si="63"/>
        <v>27323</v>
      </c>
      <c r="D190" s="15">
        <f t="shared" si="64"/>
        <v>498025</v>
      </c>
      <c r="E190" s="15">
        <f t="shared" si="65"/>
        <v>154943</v>
      </c>
      <c r="F190" s="15">
        <f t="shared" si="66"/>
        <v>111288</v>
      </c>
      <c r="G190" s="16">
        <f t="shared" si="73"/>
        <v>792413</v>
      </c>
      <c r="H190" s="15">
        <f t="shared" si="67"/>
        <v>277</v>
      </c>
      <c r="I190" s="15">
        <f t="shared" si="68"/>
        <v>25905</v>
      </c>
      <c r="J190" s="15">
        <f t="shared" si="69"/>
        <v>362790</v>
      </c>
      <c r="K190" s="15">
        <f t="shared" si="70"/>
        <v>169425</v>
      </c>
      <c r="L190" s="15">
        <f t="shared" si="71"/>
        <v>140841</v>
      </c>
      <c r="M190" s="16">
        <f t="shared" si="74"/>
        <v>699238</v>
      </c>
      <c r="N190">
        <f t="shared" si="75"/>
        <v>1111</v>
      </c>
      <c r="O190">
        <f t="shared" si="72"/>
        <v>53228</v>
      </c>
      <c r="P190">
        <f t="shared" si="72"/>
        <v>860815</v>
      </c>
      <c r="Q190">
        <f t="shared" si="72"/>
        <v>324368</v>
      </c>
      <c r="R190">
        <f t="shared" si="72"/>
        <v>252129</v>
      </c>
      <c r="S190">
        <f t="shared" si="72"/>
        <v>1491651</v>
      </c>
    </row>
    <row r="191" spans="1:19">
      <c r="A191" s="19">
        <v>2010</v>
      </c>
      <c r="B191" s="15">
        <f t="shared" si="62"/>
        <v>1147</v>
      </c>
      <c r="C191" s="15">
        <f t="shared" si="63"/>
        <v>24946</v>
      </c>
      <c r="D191" s="15">
        <f t="shared" si="64"/>
        <v>482151</v>
      </c>
      <c r="E191" s="15">
        <f t="shared" si="65"/>
        <v>149740</v>
      </c>
      <c r="F191" s="15">
        <f t="shared" si="66"/>
        <v>134777</v>
      </c>
      <c r="G191" s="16">
        <f t="shared" si="73"/>
        <v>792761</v>
      </c>
      <c r="H191" s="15">
        <f t="shared" si="67"/>
        <v>923</v>
      </c>
      <c r="I191" s="15">
        <f t="shared" si="68"/>
        <v>38705</v>
      </c>
      <c r="J191" s="15">
        <f t="shared" si="69"/>
        <v>325387</v>
      </c>
      <c r="K191" s="15">
        <f t="shared" si="70"/>
        <v>157163</v>
      </c>
      <c r="L191" s="15">
        <f t="shared" si="71"/>
        <v>144630</v>
      </c>
      <c r="M191" s="16">
        <f t="shared" si="74"/>
        <v>666808</v>
      </c>
      <c r="N191">
        <f t="shared" si="75"/>
        <v>2070</v>
      </c>
      <c r="O191">
        <f t="shared" si="72"/>
        <v>63651</v>
      </c>
      <c r="P191">
        <f t="shared" si="72"/>
        <v>807538</v>
      </c>
      <c r="Q191">
        <f t="shared" si="72"/>
        <v>306903</v>
      </c>
      <c r="R191">
        <f t="shared" si="72"/>
        <v>279407</v>
      </c>
      <c r="S191">
        <f t="shared" si="72"/>
        <v>1459569</v>
      </c>
    </row>
    <row r="192" spans="1:19">
      <c r="A192" s="19">
        <v>2011</v>
      </c>
      <c r="B192" s="15">
        <f t="shared" si="62"/>
        <v>266</v>
      </c>
      <c r="C192" s="15">
        <f t="shared" si="63"/>
        <v>32031</v>
      </c>
      <c r="D192" s="15">
        <f t="shared" si="64"/>
        <v>446469</v>
      </c>
      <c r="E192" s="15">
        <f t="shared" si="65"/>
        <v>174164</v>
      </c>
      <c r="F192" s="15">
        <f t="shared" si="66"/>
        <v>150452</v>
      </c>
      <c r="G192" s="16">
        <f t="shared" si="73"/>
        <v>803382</v>
      </c>
      <c r="H192" s="15">
        <f t="shared" si="67"/>
        <v>1481</v>
      </c>
      <c r="I192" s="15">
        <f t="shared" si="68"/>
        <v>36264</v>
      </c>
      <c r="J192" s="15">
        <f t="shared" si="69"/>
        <v>354565</v>
      </c>
      <c r="K192" s="15">
        <f t="shared" si="70"/>
        <v>173099</v>
      </c>
      <c r="L192" s="15">
        <f t="shared" si="71"/>
        <v>130035</v>
      </c>
      <c r="M192" s="16">
        <f t="shared" si="74"/>
        <v>695444</v>
      </c>
      <c r="N192">
        <f t="shared" si="75"/>
        <v>1747</v>
      </c>
      <c r="O192">
        <f t="shared" si="72"/>
        <v>68295</v>
      </c>
      <c r="P192">
        <f t="shared" si="72"/>
        <v>801034</v>
      </c>
      <c r="Q192">
        <f t="shared" si="72"/>
        <v>347263</v>
      </c>
      <c r="R192">
        <f t="shared" si="72"/>
        <v>280487</v>
      </c>
      <c r="S192">
        <f t="shared" si="72"/>
        <v>1498826</v>
      </c>
    </row>
    <row r="193" spans="1:19">
      <c r="A193" s="19">
        <v>2012</v>
      </c>
      <c r="B193" s="15">
        <f t="shared" si="62"/>
        <v>915</v>
      </c>
      <c r="C193" s="15">
        <f t="shared" si="63"/>
        <v>25762</v>
      </c>
      <c r="D193" s="15">
        <f t="shared" si="64"/>
        <v>453165</v>
      </c>
      <c r="E193" s="15">
        <f t="shared" si="65"/>
        <v>157971</v>
      </c>
      <c r="F193" s="15">
        <f t="shared" si="66"/>
        <v>186550</v>
      </c>
      <c r="G193" s="16">
        <f t="shared" si="73"/>
        <v>824363</v>
      </c>
      <c r="H193" s="15">
        <f t="shared" si="67"/>
        <v>1226</v>
      </c>
      <c r="I193" s="15">
        <f t="shared" si="68"/>
        <v>31967</v>
      </c>
      <c r="J193" s="15">
        <f t="shared" si="69"/>
        <v>319694</v>
      </c>
      <c r="K193" s="15">
        <f t="shared" si="70"/>
        <v>179895</v>
      </c>
      <c r="L193" s="15">
        <f t="shared" si="71"/>
        <v>166670</v>
      </c>
      <c r="M193" s="16">
        <f t="shared" si="74"/>
        <v>699452</v>
      </c>
      <c r="N193">
        <f t="shared" si="75"/>
        <v>2141</v>
      </c>
      <c r="O193">
        <f t="shared" si="72"/>
        <v>57729</v>
      </c>
      <c r="P193">
        <f t="shared" si="72"/>
        <v>772859</v>
      </c>
      <c r="Q193">
        <f t="shared" si="72"/>
        <v>337866</v>
      </c>
      <c r="R193">
        <f t="shared" si="72"/>
        <v>353220</v>
      </c>
      <c r="S193">
        <f t="shared" si="72"/>
        <v>1523815</v>
      </c>
    </row>
    <row r="194" spans="1:19">
      <c r="A194" s="19">
        <v>2013</v>
      </c>
      <c r="B194" s="15">
        <f t="shared" si="62"/>
        <v>1009</v>
      </c>
      <c r="C194" s="15">
        <f t="shared" si="63"/>
        <v>20387</v>
      </c>
      <c r="D194" s="15">
        <f t="shared" si="64"/>
        <v>464952</v>
      </c>
      <c r="E194" s="15">
        <f t="shared" si="65"/>
        <v>161538</v>
      </c>
      <c r="F194" s="15">
        <f t="shared" si="66"/>
        <v>165869</v>
      </c>
      <c r="G194" s="16">
        <f t="shared" si="73"/>
        <v>813755</v>
      </c>
      <c r="H194" s="15">
        <f t="shared" si="67"/>
        <v>0</v>
      </c>
      <c r="I194" s="15">
        <f t="shared" si="68"/>
        <v>21460</v>
      </c>
      <c r="J194" s="15">
        <f t="shared" si="69"/>
        <v>331844</v>
      </c>
      <c r="K194" s="15">
        <f t="shared" si="70"/>
        <v>135467</v>
      </c>
      <c r="L194" s="15">
        <f t="shared" si="71"/>
        <v>188514</v>
      </c>
      <c r="M194" s="16">
        <f t="shared" si="74"/>
        <v>677285</v>
      </c>
      <c r="N194">
        <f t="shared" si="75"/>
        <v>1009</v>
      </c>
      <c r="O194">
        <f t="shared" si="72"/>
        <v>41847</v>
      </c>
      <c r="P194">
        <f t="shared" si="72"/>
        <v>796796</v>
      </c>
      <c r="Q194">
        <f t="shared" si="72"/>
        <v>297005</v>
      </c>
      <c r="R194">
        <f t="shared" si="72"/>
        <v>354383</v>
      </c>
      <c r="S194">
        <f t="shared" si="72"/>
        <v>1491040</v>
      </c>
    </row>
    <row r="195" spans="1:19">
      <c r="A195" s="19">
        <v>2014</v>
      </c>
      <c r="B195" s="15">
        <f t="shared" si="62"/>
        <v>2000</v>
      </c>
      <c r="C195" s="15">
        <f t="shared" si="63"/>
        <v>29022</v>
      </c>
      <c r="D195" s="15">
        <f t="shared" si="64"/>
        <v>431243</v>
      </c>
      <c r="E195" s="15">
        <f t="shared" si="65"/>
        <v>155405</v>
      </c>
      <c r="F195" s="15">
        <f t="shared" si="66"/>
        <v>167002</v>
      </c>
      <c r="G195" s="16">
        <f t="shared" si="73"/>
        <v>784672</v>
      </c>
      <c r="H195" s="15">
        <f t="shared" si="67"/>
        <v>958</v>
      </c>
      <c r="I195" s="15">
        <f t="shared" si="68"/>
        <v>17787</v>
      </c>
      <c r="J195" s="15">
        <f t="shared" si="69"/>
        <v>296862</v>
      </c>
      <c r="K195" s="15">
        <f t="shared" si="70"/>
        <v>150892</v>
      </c>
      <c r="L195" s="15">
        <f t="shared" si="71"/>
        <v>190408</v>
      </c>
      <c r="M195" s="16">
        <f t="shared" si="74"/>
        <v>656907</v>
      </c>
      <c r="N195">
        <f t="shared" si="75"/>
        <v>2958</v>
      </c>
      <c r="O195">
        <f t="shared" si="72"/>
        <v>46809</v>
      </c>
      <c r="P195">
        <f t="shared" si="72"/>
        <v>728105</v>
      </c>
      <c r="Q195">
        <f t="shared" si="72"/>
        <v>306297</v>
      </c>
      <c r="R195">
        <f t="shared" si="72"/>
        <v>357410</v>
      </c>
      <c r="S195">
        <f t="shared" si="72"/>
        <v>1441579</v>
      </c>
    </row>
    <row r="196" spans="1:19">
      <c r="A196" s="19">
        <v>2015</v>
      </c>
      <c r="B196" s="15">
        <f t="shared" si="62"/>
        <v>1440</v>
      </c>
      <c r="C196" s="15">
        <f t="shared" si="63"/>
        <v>20103</v>
      </c>
      <c r="D196" s="15">
        <f t="shared" si="64"/>
        <v>437450</v>
      </c>
      <c r="E196" s="15">
        <f t="shared" si="65"/>
        <v>145250</v>
      </c>
      <c r="F196" s="15">
        <f t="shared" si="66"/>
        <v>162628</v>
      </c>
      <c r="G196" s="16">
        <f t="shared" si="73"/>
        <v>766871</v>
      </c>
      <c r="H196" s="15">
        <f t="shared" si="67"/>
        <v>409</v>
      </c>
      <c r="I196" s="15">
        <f t="shared" si="68"/>
        <v>20241</v>
      </c>
      <c r="J196" s="15">
        <f t="shared" si="69"/>
        <v>306809</v>
      </c>
      <c r="K196" s="15">
        <f t="shared" si="70"/>
        <v>139271</v>
      </c>
      <c r="L196" s="15">
        <f t="shared" si="71"/>
        <v>192154</v>
      </c>
      <c r="M196" s="16">
        <f t="shared" si="74"/>
        <v>658884</v>
      </c>
      <c r="N196">
        <f t="shared" si="75"/>
        <v>1849</v>
      </c>
      <c r="O196">
        <f t="shared" si="72"/>
        <v>40344</v>
      </c>
      <c r="P196">
        <f t="shared" si="72"/>
        <v>744259</v>
      </c>
      <c r="Q196">
        <f t="shared" si="72"/>
        <v>284521</v>
      </c>
      <c r="R196">
        <f t="shared" si="72"/>
        <v>354782</v>
      </c>
      <c r="S196">
        <f t="shared" si="72"/>
        <v>1425755</v>
      </c>
    </row>
    <row r="197" spans="1:19">
      <c r="A197" s="19">
        <v>2016</v>
      </c>
      <c r="B197" s="15">
        <f t="shared" si="62"/>
        <v>0</v>
      </c>
      <c r="C197" s="15">
        <f t="shared" si="63"/>
        <v>20199</v>
      </c>
      <c r="D197" s="15">
        <f t="shared" si="64"/>
        <v>421363</v>
      </c>
      <c r="E197" s="15">
        <f t="shared" si="65"/>
        <v>163425</v>
      </c>
      <c r="F197" s="15">
        <f t="shared" si="66"/>
        <v>180105</v>
      </c>
      <c r="G197" s="16">
        <f t="shared" si="73"/>
        <v>785092</v>
      </c>
      <c r="H197" s="15">
        <f t="shared" si="67"/>
        <v>811</v>
      </c>
      <c r="I197" s="15">
        <f t="shared" si="68"/>
        <v>30070</v>
      </c>
      <c r="J197" s="15">
        <f t="shared" si="69"/>
        <v>256000</v>
      </c>
      <c r="K197" s="15">
        <f t="shared" si="70"/>
        <v>164877</v>
      </c>
      <c r="L197" s="15">
        <f t="shared" si="71"/>
        <v>199182</v>
      </c>
      <c r="M197" s="16">
        <f t="shared" si="74"/>
        <v>650940</v>
      </c>
      <c r="N197">
        <f t="shared" si="75"/>
        <v>811</v>
      </c>
      <c r="O197">
        <f t="shared" si="72"/>
        <v>50269</v>
      </c>
      <c r="P197">
        <f t="shared" si="72"/>
        <v>677363</v>
      </c>
      <c r="Q197">
        <f t="shared" si="72"/>
        <v>328302</v>
      </c>
      <c r="R197">
        <f t="shared" si="72"/>
        <v>379287</v>
      </c>
      <c r="S197">
        <f t="shared" si="72"/>
        <v>1436032</v>
      </c>
    </row>
    <row r="198" spans="1:19">
      <c r="A198" s="20">
        <v>2017</v>
      </c>
      <c r="B198" s="17">
        <f t="shared" si="62"/>
        <v>295</v>
      </c>
      <c r="C198" s="17">
        <f t="shared" si="63"/>
        <v>23043</v>
      </c>
      <c r="D198" s="17">
        <f t="shared" si="64"/>
        <v>411284</v>
      </c>
      <c r="E198" s="17">
        <f t="shared" si="65"/>
        <v>167357</v>
      </c>
      <c r="F198" s="17">
        <f t="shared" si="66"/>
        <v>182740</v>
      </c>
      <c r="G198" s="18">
        <f t="shared" si="73"/>
        <v>784719</v>
      </c>
      <c r="H198" s="17">
        <f t="shared" si="67"/>
        <v>0</v>
      </c>
      <c r="I198" s="17">
        <f t="shared" si="68"/>
        <v>17073</v>
      </c>
      <c r="J198" s="17">
        <f t="shared" si="69"/>
        <v>287323</v>
      </c>
      <c r="K198" s="17">
        <f t="shared" si="70"/>
        <v>156663</v>
      </c>
      <c r="L198" s="17">
        <f t="shared" si="71"/>
        <v>227455</v>
      </c>
      <c r="M198" s="18">
        <f t="shared" si="74"/>
        <v>688514</v>
      </c>
      <c r="N198">
        <f t="shared" si="75"/>
        <v>295</v>
      </c>
      <c r="O198">
        <f t="shared" si="72"/>
        <v>40116</v>
      </c>
      <c r="P198">
        <f t="shared" si="72"/>
        <v>698607</v>
      </c>
      <c r="Q198">
        <f t="shared" si="72"/>
        <v>324020</v>
      </c>
      <c r="R198">
        <f t="shared" si="72"/>
        <v>410195</v>
      </c>
      <c r="S198">
        <f t="shared" si="72"/>
        <v>1473233</v>
      </c>
    </row>
    <row r="199" spans="1:19">
      <c r="A199" s="3" t="s">
        <v>26</v>
      </c>
    </row>
    <row r="200" spans="1:19">
      <c r="A200" s="9" t="s">
        <v>32</v>
      </c>
    </row>
    <row r="201" spans="1:19">
      <c r="A201" s="8" t="s">
        <v>27</v>
      </c>
    </row>
    <row r="202" spans="1:19">
      <c r="A202" s="6" t="s">
        <v>29</v>
      </c>
    </row>
    <row r="203" spans="1:19">
      <c r="A203" s="7" t="s">
        <v>30</v>
      </c>
    </row>
    <row r="206" spans="1:19">
      <c r="A206" s="72" t="s">
        <v>56</v>
      </c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</row>
    <row r="207" spans="1:19">
      <c r="A207" s="72" t="s">
        <v>114</v>
      </c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</row>
    <row r="208" spans="1:19">
      <c r="A208" s="72" t="s">
        <v>4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</row>
    <row r="209" spans="1:19">
      <c r="A209" s="80" t="s">
        <v>9</v>
      </c>
      <c r="B209" s="82" t="s">
        <v>2</v>
      </c>
      <c r="C209" s="83"/>
      <c r="D209" s="83"/>
      <c r="E209" s="83"/>
      <c r="F209" s="83"/>
      <c r="G209" s="84"/>
      <c r="H209" s="83" t="s">
        <v>3</v>
      </c>
      <c r="I209" s="83"/>
      <c r="J209" s="83"/>
      <c r="K209" s="83"/>
      <c r="L209" s="83"/>
      <c r="M209" s="84"/>
      <c r="N209" s="83" t="s">
        <v>1</v>
      </c>
      <c r="O209" s="83"/>
      <c r="P209" s="83"/>
      <c r="Q209" s="83"/>
      <c r="R209" s="83"/>
      <c r="S209" s="84"/>
    </row>
    <row r="210" spans="1:19">
      <c r="A210" s="81"/>
      <c r="B210" s="26" t="s">
        <v>10</v>
      </c>
      <c r="C210" s="26" t="s">
        <v>11</v>
      </c>
      <c r="D210" s="26" t="s">
        <v>12</v>
      </c>
      <c r="E210" s="26" t="s">
        <v>15</v>
      </c>
      <c r="F210" s="26" t="s">
        <v>16</v>
      </c>
      <c r="G210" s="27" t="s">
        <v>1</v>
      </c>
      <c r="H210" s="26" t="s">
        <v>10</v>
      </c>
      <c r="I210" s="26" t="s">
        <v>11</v>
      </c>
      <c r="J210" s="26" t="s">
        <v>12</v>
      </c>
      <c r="K210" s="26" t="s">
        <v>15</v>
      </c>
      <c r="L210" s="26" t="s">
        <v>16</v>
      </c>
      <c r="M210" s="27" t="s">
        <v>1</v>
      </c>
      <c r="N210" s="26" t="s">
        <v>10</v>
      </c>
      <c r="O210" s="26" t="s">
        <v>11</v>
      </c>
      <c r="P210" s="26" t="s">
        <v>12</v>
      </c>
      <c r="Q210" s="26" t="s">
        <v>15</v>
      </c>
      <c r="R210" s="26" t="s">
        <v>16</v>
      </c>
      <c r="S210" s="27" t="s">
        <v>1</v>
      </c>
    </row>
    <row r="211" spans="1:19">
      <c r="A211" s="19">
        <v>2007</v>
      </c>
      <c r="B211" s="21">
        <f t="shared" ref="B211:B221" si="76">+B188/$G188*100</f>
        <v>0.25690661985435281</v>
      </c>
      <c r="C211" s="21">
        <f t="shared" ref="C211:G211" si="77">+C188/$G188*100</f>
        <v>5.5473393532045199</v>
      </c>
      <c r="D211" s="21">
        <f t="shared" si="77"/>
        <v>64.682620794874154</v>
      </c>
      <c r="E211" s="21">
        <f t="shared" si="77"/>
        <v>13.757262655289566</v>
      </c>
      <c r="F211" s="21">
        <f t="shared" si="77"/>
        <v>15.755870576777406</v>
      </c>
      <c r="G211" s="22">
        <f t="shared" si="77"/>
        <v>100</v>
      </c>
      <c r="H211" s="21">
        <f t="shared" ref="H211:H221" si="78">+H188/$M188*100</f>
        <v>0.21323468597508249</v>
      </c>
      <c r="I211" s="21">
        <f t="shared" ref="I211:M211" si="79">+I188/$M188*100</f>
        <v>6.6206512830923545</v>
      </c>
      <c r="J211" s="21">
        <f t="shared" si="79"/>
        <v>54.207024112963254</v>
      </c>
      <c r="K211" s="21">
        <f t="shared" si="79"/>
        <v>21.758208708336152</v>
      </c>
      <c r="L211" s="21">
        <f t="shared" si="79"/>
        <v>17.200881209633156</v>
      </c>
      <c r="M211" s="22">
        <f t="shared" si="79"/>
        <v>100</v>
      </c>
      <c r="N211" s="1">
        <f t="shared" ref="N211:N221" si="80">+N188/$S188*100</f>
        <v>0.23636096089467681</v>
      </c>
      <c r="O211" s="1">
        <f t="shared" ref="O211:S211" si="81">+O188/$S188*100</f>
        <v>6.0522838086020956</v>
      </c>
      <c r="P211" s="1">
        <f t="shared" si="81"/>
        <v>59.754328921639377</v>
      </c>
      <c r="Q211" s="1">
        <f t="shared" si="81"/>
        <v>17.521343939509705</v>
      </c>
      <c r="R211" s="1">
        <f t="shared" si="81"/>
        <v>16.435682369354147</v>
      </c>
      <c r="S211" s="1">
        <f t="shared" si="81"/>
        <v>100</v>
      </c>
    </row>
    <row r="212" spans="1:19">
      <c r="A212" s="19">
        <v>2008</v>
      </c>
      <c r="B212" s="21">
        <f t="shared" si="76"/>
        <v>4.534388879597108E-2</v>
      </c>
      <c r="C212" s="21">
        <f t="shared" ref="C212:G221" si="82">+C189/$G189*100</f>
        <v>4.699287010710326</v>
      </c>
      <c r="D212" s="21">
        <f t="shared" si="82"/>
        <v>62.643449604479869</v>
      </c>
      <c r="E212" s="21">
        <f t="shared" si="82"/>
        <v>19.206605836477053</v>
      </c>
      <c r="F212" s="21">
        <f t="shared" si="82"/>
        <v>13.405313659536775</v>
      </c>
      <c r="G212" s="22">
        <f t="shared" si="82"/>
        <v>100</v>
      </c>
      <c r="H212" s="21">
        <f t="shared" si="78"/>
        <v>9.2917183286205726E-2</v>
      </c>
      <c r="I212" s="21">
        <f t="shared" ref="I212:M221" si="83">+I189/$M189*100</f>
        <v>7.0162136768147105</v>
      </c>
      <c r="J212" s="21">
        <f t="shared" si="83"/>
        <v>54.927881399020585</v>
      </c>
      <c r="K212" s="21">
        <f t="shared" si="83"/>
        <v>18.697761959556495</v>
      </c>
      <c r="L212" s="21">
        <f t="shared" si="83"/>
        <v>19.265225781322009</v>
      </c>
      <c r="M212" s="22">
        <f t="shared" si="83"/>
        <v>100</v>
      </c>
      <c r="N212" s="1">
        <f t="shared" si="80"/>
        <v>6.6968192473748259E-2</v>
      </c>
      <c r="O212" s="1">
        <f t="shared" ref="O212:S221" si="84">+O189/$S189*100</f>
        <v>5.75243933837318</v>
      </c>
      <c r="P212" s="1">
        <f t="shared" si="84"/>
        <v>59.13636034969425</v>
      </c>
      <c r="Q212" s="1">
        <f t="shared" si="84"/>
        <v>18.975312321133771</v>
      </c>
      <c r="R212" s="1">
        <f t="shared" si="84"/>
        <v>16.068919798325052</v>
      </c>
      <c r="S212" s="1">
        <f t="shared" si="84"/>
        <v>100</v>
      </c>
    </row>
    <row r="213" spans="1:19">
      <c r="A213" s="19">
        <v>2009</v>
      </c>
      <c r="B213" s="21">
        <f t="shared" si="76"/>
        <v>0.10524814711520382</v>
      </c>
      <c r="C213" s="21">
        <f t="shared" si="82"/>
        <v>3.4480756878042134</v>
      </c>
      <c r="D213" s="21">
        <f t="shared" si="82"/>
        <v>62.849170823800215</v>
      </c>
      <c r="E213" s="21">
        <f t="shared" si="82"/>
        <v>19.553313739173891</v>
      </c>
      <c r="F213" s="21">
        <f t="shared" si="82"/>
        <v>14.044191602106476</v>
      </c>
      <c r="G213" s="22">
        <f t="shared" si="82"/>
        <v>100</v>
      </c>
      <c r="H213" s="21">
        <f t="shared" si="78"/>
        <v>3.9614551840718042E-2</v>
      </c>
      <c r="I213" s="21">
        <f t="shared" si="83"/>
        <v>3.7047471676310497</v>
      </c>
      <c r="J213" s="21">
        <f t="shared" si="83"/>
        <v>51.883621885538254</v>
      </c>
      <c r="K213" s="21">
        <f t="shared" si="83"/>
        <v>24.229947457089001</v>
      </c>
      <c r="L213" s="21">
        <f t="shared" si="83"/>
        <v>20.142068937900973</v>
      </c>
      <c r="M213" s="22">
        <f t="shared" si="83"/>
        <v>100</v>
      </c>
      <c r="N213" s="1">
        <f t="shared" si="80"/>
        <v>7.4481229188328904E-2</v>
      </c>
      <c r="O213" s="1">
        <f t="shared" si="84"/>
        <v>3.5683950200147354</v>
      </c>
      <c r="P213" s="1">
        <f t="shared" si="84"/>
        <v>57.70887426080229</v>
      </c>
      <c r="Q213" s="1">
        <f t="shared" si="84"/>
        <v>21.745569171341018</v>
      </c>
      <c r="R213" s="1">
        <f t="shared" si="84"/>
        <v>16.902680318653626</v>
      </c>
      <c r="S213" s="1">
        <f t="shared" si="84"/>
        <v>100</v>
      </c>
    </row>
    <row r="214" spans="1:19">
      <c r="A214" s="19">
        <v>2010</v>
      </c>
      <c r="B214" s="21">
        <f t="shared" si="76"/>
        <v>0.14468421125660824</v>
      </c>
      <c r="C214" s="21">
        <f t="shared" si="82"/>
        <v>3.1467239180534867</v>
      </c>
      <c r="D214" s="21">
        <f t="shared" si="82"/>
        <v>60.81921285229722</v>
      </c>
      <c r="E214" s="21">
        <f t="shared" si="82"/>
        <v>18.888416559341341</v>
      </c>
      <c r="F214" s="21">
        <f t="shared" si="82"/>
        <v>17.00096245905134</v>
      </c>
      <c r="G214" s="22">
        <f t="shared" si="82"/>
        <v>100</v>
      </c>
      <c r="H214" s="21">
        <f t="shared" si="78"/>
        <v>0.13842065482117791</v>
      </c>
      <c r="I214" s="21">
        <f t="shared" si="83"/>
        <v>5.8045194418783215</v>
      </c>
      <c r="J214" s="21">
        <f t="shared" si="83"/>
        <v>48.797704886564048</v>
      </c>
      <c r="K214" s="21">
        <f t="shared" si="83"/>
        <v>23.569453275905509</v>
      </c>
      <c r="L214" s="21">
        <f t="shared" si="83"/>
        <v>21.689901740830944</v>
      </c>
      <c r="M214" s="22">
        <f t="shared" si="83"/>
        <v>100</v>
      </c>
      <c r="N214" s="1">
        <f t="shared" si="80"/>
        <v>0.14182268875263862</v>
      </c>
      <c r="O214" s="1">
        <f t="shared" si="84"/>
        <v>4.3609449090793246</v>
      </c>
      <c r="P214" s="1">
        <f t="shared" si="84"/>
        <v>55.327154797066804</v>
      </c>
      <c r="Q214" s="1">
        <f t="shared" si="84"/>
        <v>21.026960698672006</v>
      </c>
      <c r="R214" s="1">
        <f t="shared" si="84"/>
        <v>19.143116906429228</v>
      </c>
      <c r="S214" s="1">
        <f t="shared" si="84"/>
        <v>100</v>
      </c>
    </row>
    <row r="215" spans="1:19">
      <c r="A215" s="19">
        <v>2011</v>
      </c>
      <c r="B215" s="21">
        <f t="shared" si="76"/>
        <v>3.31100273593384E-2</v>
      </c>
      <c r="C215" s="21">
        <f t="shared" si="82"/>
        <v>3.9870198734848428</v>
      </c>
      <c r="D215" s="21">
        <f t="shared" si="82"/>
        <v>55.573687237204716</v>
      </c>
      <c r="E215" s="21">
        <f t="shared" si="82"/>
        <v>21.678852650420346</v>
      </c>
      <c r="F215" s="21">
        <f t="shared" si="82"/>
        <v>18.727330211530756</v>
      </c>
      <c r="G215" s="22">
        <f t="shared" si="82"/>
        <v>100</v>
      </c>
      <c r="H215" s="21">
        <f t="shared" si="78"/>
        <v>0.2129574775251494</v>
      </c>
      <c r="I215" s="21">
        <f t="shared" si="83"/>
        <v>5.2145104422498427</v>
      </c>
      <c r="J215" s="21">
        <f t="shared" si="83"/>
        <v>50.983975704729644</v>
      </c>
      <c r="K215" s="21">
        <f t="shared" si="83"/>
        <v>24.890429711091045</v>
      </c>
      <c r="L215" s="21">
        <f t="shared" si="83"/>
        <v>18.698126664404324</v>
      </c>
      <c r="M215" s="22">
        <f t="shared" si="83"/>
        <v>100</v>
      </c>
      <c r="N215" s="1">
        <f t="shared" si="80"/>
        <v>0.11655789264397602</v>
      </c>
      <c r="O215" s="1">
        <f t="shared" si="84"/>
        <v>4.5565662725359717</v>
      </c>
      <c r="P215" s="1">
        <f t="shared" si="84"/>
        <v>53.444095578806348</v>
      </c>
      <c r="Q215" s="1">
        <f t="shared" si="84"/>
        <v>23.169000270878676</v>
      </c>
      <c r="R215" s="1">
        <f t="shared" si="84"/>
        <v>18.71377998513503</v>
      </c>
      <c r="S215" s="1">
        <f t="shared" si="84"/>
        <v>100</v>
      </c>
    </row>
    <row r="216" spans="1:19">
      <c r="A216" s="19">
        <v>2012</v>
      </c>
      <c r="B216" s="21">
        <f t="shared" si="76"/>
        <v>0.11099479234269369</v>
      </c>
      <c r="C216" s="21">
        <f t="shared" si="82"/>
        <v>3.1250796069207372</v>
      </c>
      <c r="D216" s="21">
        <f t="shared" si="82"/>
        <v>54.971535597788836</v>
      </c>
      <c r="E216" s="21">
        <f t="shared" si="82"/>
        <v>19.162796001276135</v>
      </c>
      <c r="F216" s="21">
        <f t="shared" si="82"/>
        <v>22.629594001671592</v>
      </c>
      <c r="G216" s="22">
        <f t="shared" si="82"/>
        <v>100</v>
      </c>
      <c r="H216" s="21">
        <f t="shared" si="78"/>
        <v>0.17528007640266952</v>
      </c>
      <c r="I216" s="21">
        <f t="shared" si="83"/>
        <v>4.5702921715857556</v>
      </c>
      <c r="J216" s="21">
        <f t="shared" si="83"/>
        <v>45.706352973470658</v>
      </c>
      <c r="K216" s="21">
        <f t="shared" si="83"/>
        <v>25.719420346213894</v>
      </c>
      <c r="L216" s="21">
        <f t="shared" si="83"/>
        <v>23.828654432327021</v>
      </c>
      <c r="M216" s="22">
        <f t="shared" si="83"/>
        <v>100</v>
      </c>
      <c r="N216" s="1">
        <f t="shared" si="80"/>
        <v>0.14050262006870912</v>
      </c>
      <c r="O216" s="1">
        <f t="shared" si="84"/>
        <v>3.7884520102505883</v>
      </c>
      <c r="P216" s="1">
        <f t="shared" si="84"/>
        <v>50.718689604709233</v>
      </c>
      <c r="Q216" s="1">
        <f t="shared" si="84"/>
        <v>22.172376568021708</v>
      </c>
      <c r="R216" s="1">
        <f t="shared" si="84"/>
        <v>23.179979196949759</v>
      </c>
      <c r="S216" s="1">
        <f t="shared" si="84"/>
        <v>100</v>
      </c>
    </row>
    <row r="217" spans="1:19">
      <c r="A217" s="19">
        <v>2013</v>
      </c>
      <c r="B217" s="21">
        <f t="shared" si="76"/>
        <v>0.12399309374443168</v>
      </c>
      <c r="C217" s="21">
        <f t="shared" si="82"/>
        <v>2.5052995066082544</v>
      </c>
      <c r="D217" s="21">
        <f t="shared" si="82"/>
        <v>57.136607455560949</v>
      </c>
      <c r="E217" s="21">
        <f t="shared" si="82"/>
        <v>19.850937935865218</v>
      </c>
      <c r="F217" s="21">
        <f t="shared" si="82"/>
        <v>20.383162008221149</v>
      </c>
      <c r="G217" s="22">
        <f t="shared" si="82"/>
        <v>100</v>
      </c>
      <c r="H217" s="21">
        <f t="shared" si="78"/>
        <v>0</v>
      </c>
      <c r="I217" s="21">
        <f t="shared" si="83"/>
        <v>3.1685331876536464</v>
      </c>
      <c r="J217" s="21">
        <f t="shared" si="83"/>
        <v>48.996212820304599</v>
      </c>
      <c r="K217" s="21">
        <f t="shared" si="83"/>
        <v>20.001476483312047</v>
      </c>
      <c r="L217" s="21">
        <f t="shared" si="83"/>
        <v>27.833777508729707</v>
      </c>
      <c r="M217" s="22">
        <f t="shared" si="83"/>
        <v>100</v>
      </c>
      <c r="N217" s="1">
        <f t="shared" si="80"/>
        <v>6.767088743427406E-2</v>
      </c>
      <c r="O217" s="1">
        <f t="shared" si="84"/>
        <v>2.806564545552098</v>
      </c>
      <c r="P217" s="1">
        <f t="shared" si="84"/>
        <v>53.438941946560789</v>
      </c>
      <c r="Q217" s="1">
        <f t="shared" si="84"/>
        <v>19.919318059877668</v>
      </c>
      <c r="R217" s="1">
        <f t="shared" si="84"/>
        <v>23.767504560575169</v>
      </c>
      <c r="S217" s="1">
        <f t="shared" si="84"/>
        <v>100</v>
      </c>
    </row>
    <row r="218" spans="1:19">
      <c r="A218" s="19">
        <v>2014</v>
      </c>
      <c r="B218" s="21">
        <f t="shared" si="76"/>
        <v>0.25488356918559602</v>
      </c>
      <c r="C218" s="21">
        <f t="shared" si="82"/>
        <v>3.6986154724521838</v>
      </c>
      <c r="D218" s="21">
        <f t="shared" si="82"/>
        <v>54.958377513151987</v>
      </c>
      <c r="E218" s="21">
        <f t="shared" si="82"/>
        <v>19.805090534643774</v>
      </c>
      <c r="F218" s="21">
        <f t="shared" si="82"/>
        <v>21.283032910566455</v>
      </c>
      <c r="G218" s="22">
        <f t="shared" si="82"/>
        <v>100</v>
      </c>
      <c r="H218" s="21">
        <f t="shared" si="78"/>
        <v>0.14583495076167555</v>
      </c>
      <c r="I218" s="21">
        <f t="shared" si="83"/>
        <v>2.7076892162817567</v>
      </c>
      <c r="J218" s="21">
        <f t="shared" si="83"/>
        <v>45.190871767236459</v>
      </c>
      <c r="K218" s="21">
        <f t="shared" si="83"/>
        <v>22.970070344812889</v>
      </c>
      <c r="L218" s="21">
        <f t="shared" si="83"/>
        <v>28.98553372090722</v>
      </c>
      <c r="M218" s="22">
        <f t="shared" si="83"/>
        <v>100</v>
      </c>
      <c r="N218" s="1">
        <f t="shared" si="80"/>
        <v>0.20519166830260427</v>
      </c>
      <c r="O218" s="1">
        <f t="shared" si="84"/>
        <v>3.2470645035755932</v>
      </c>
      <c r="P218" s="1">
        <f t="shared" si="84"/>
        <v>50.50746438453946</v>
      </c>
      <c r="Q218" s="1">
        <f t="shared" si="84"/>
        <v>21.247326716052328</v>
      </c>
      <c r="R218" s="1">
        <f t="shared" si="84"/>
        <v>24.792952727530022</v>
      </c>
      <c r="S218" s="1">
        <f t="shared" si="84"/>
        <v>100</v>
      </c>
    </row>
    <row r="219" spans="1:19">
      <c r="A219" s="19">
        <v>2015</v>
      </c>
      <c r="B219" s="21">
        <f t="shared" si="76"/>
        <v>0.18777604055962477</v>
      </c>
      <c r="C219" s="21">
        <f t="shared" si="82"/>
        <v>2.6214317662292612</v>
      </c>
      <c r="D219" s="21">
        <f t="shared" si="82"/>
        <v>57.043492321394339</v>
      </c>
      <c r="E219" s="21">
        <f t="shared" si="82"/>
        <v>18.940604091170485</v>
      </c>
      <c r="F219" s="21">
        <f t="shared" si="82"/>
        <v>21.206695780646289</v>
      </c>
      <c r="G219" s="22">
        <f t="shared" si="82"/>
        <v>100</v>
      </c>
      <c r="H219" s="21">
        <f t="shared" si="78"/>
        <v>6.2074659575888931E-2</v>
      </c>
      <c r="I219" s="21">
        <f t="shared" si="83"/>
        <v>3.0720126759793831</v>
      </c>
      <c r="J219" s="21">
        <f t="shared" si="83"/>
        <v>46.564949217161136</v>
      </c>
      <c r="K219" s="21">
        <f t="shared" si="83"/>
        <v>21.137408102184907</v>
      </c>
      <c r="L219" s="21">
        <f t="shared" si="83"/>
        <v>29.163555345098679</v>
      </c>
      <c r="M219" s="22">
        <f t="shared" si="83"/>
        <v>100</v>
      </c>
      <c r="N219" s="1">
        <f t="shared" si="80"/>
        <v>0.12968567530887143</v>
      </c>
      <c r="O219" s="1">
        <f t="shared" si="84"/>
        <v>2.8296586720719898</v>
      </c>
      <c r="P219" s="1">
        <f t="shared" si="84"/>
        <v>52.201044358953673</v>
      </c>
      <c r="Q219" s="1">
        <f t="shared" si="84"/>
        <v>19.955812885102979</v>
      </c>
      <c r="R219" s="1">
        <f t="shared" si="84"/>
        <v>24.88379840856248</v>
      </c>
      <c r="S219" s="1">
        <f t="shared" si="84"/>
        <v>100</v>
      </c>
    </row>
    <row r="220" spans="1:19">
      <c r="A220" s="19">
        <v>2016</v>
      </c>
      <c r="B220" s="21">
        <f t="shared" si="76"/>
        <v>0</v>
      </c>
      <c r="C220" s="21">
        <f t="shared" si="82"/>
        <v>2.5728194912188638</v>
      </c>
      <c r="D220" s="21">
        <f t="shared" si="82"/>
        <v>53.670525237806523</v>
      </c>
      <c r="E220" s="21">
        <f t="shared" si="82"/>
        <v>20.816031751692794</v>
      </c>
      <c r="F220" s="21">
        <f t="shared" si="82"/>
        <v>22.940623519281818</v>
      </c>
      <c r="G220" s="22">
        <f t="shared" si="82"/>
        <v>100</v>
      </c>
      <c r="H220" s="21">
        <f t="shared" si="78"/>
        <v>0.12458905582695794</v>
      </c>
      <c r="I220" s="21">
        <f t="shared" si="83"/>
        <v>4.6194733769625458</v>
      </c>
      <c r="J220" s="21">
        <f t="shared" si="83"/>
        <v>39.327741420100168</v>
      </c>
      <c r="K220" s="21">
        <f t="shared" si="83"/>
        <v>25.329062586413492</v>
      </c>
      <c r="L220" s="21">
        <f t="shared" si="83"/>
        <v>30.599133560696838</v>
      </c>
      <c r="M220" s="22">
        <f t="shared" si="83"/>
        <v>100</v>
      </c>
      <c r="N220" s="1">
        <f t="shared" si="80"/>
        <v>5.6475064622515371E-2</v>
      </c>
      <c r="O220" s="1">
        <f t="shared" si="84"/>
        <v>3.5005487342900441</v>
      </c>
      <c r="P220" s="1">
        <f t="shared" si="84"/>
        <v>47.169074226758177</v>
      </c>
      <c r="Q220" s="1">
        <f t="shared" si="84"/>
        <v>22.861746813441481</v>
      </c>
      <c r="R220" s="1">
        <f t="shared" si="84"/>
        <v>26.412155160887778</v>
      </c>
      <c r="S220" s="1">
        <f t="shared" si="84"/>
        <v>100</v>
      </c>
    </row>
    <row r="221" spans="1:19">
      <c r="A221" s="20">
        <v>2017</v>
      </c>
      <c r="B221" s="23">
        <f t="shared" si="76"/>
        <v>3.7593074718466103E-2</v>
      </c>
      <c r="C221" s="23">
        <f t="shared" si="82"/>
        <v>2.9364651550427605</v>
      </c>
      <c r="D221" s="23">
        <f t="shared" si="82"/>
        <v>52.411627601727496</v>
      </c>
      <c r="E221" s="23">
        <f t="shared" si="82"/>
        <v>21.326997307316379</v>
      </c>
      <c r="F221" s="23">
        <f t="shared" si="82"/>
        <v>23.287316861194899</v>
      </c>
      <c r="G221" s="24">
        <f t="shared" si="82"/>
        <v>100</v>
      </c>
      <c r="H221" s="23">
        <f t="shared" si="78"/>
        <v>0</v>
      </c>
      <c r="I221" s="23">
        <f t="shared" si="83"/>
        <v>2.4796881399652007</v>
      </c>
      <c r="J221" s="23">
        <f t="shared" si="83"/>
        <v>41.730887098882519</v>
      </c>
      <c r="K221" s="23">
        <f t="shared" si="83"/>
        <v>22.753785689179885</v>
      </c>
      <c r="L221" s="23">
        <f t="shared" si="83"/>
        <v>33.035639071972398</v>
      </c>
      <c r="M221" s="24">
        <f t="shared" si="83"/>
        <v>100</v>
      </c>
      <c r="N221" s="1">
        <f t="shared" si="80"/>
        <v>2.0023988058915324E-2</v>
      </c>
      <c r="O221" s="1">
        <f t="shared" si="84"/>
        <v>2.7229908643099905</v>
      </c>
      <c r="P221" s="1">
        <f t="shared" si="84"/>
        <v>47.41999398601579</v>
      </c>
      <c r="Q221" s="1">
        <f t="shared" si="84"/>
        <v>21.993805460507605</v>
      </c>
      <c r="R221" s="1">
        <f t="shared" si="84"/>
        <v>27.843185701107696</v>
      </c>
      <c r="S221" s="1">
        <f t="shared" si="84"/>
        <v>100</v>
      </c>
    </row>
    <row r="222" spans="1:19">
      <c r="A222" s="3" t="s">
        <v>26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>
      <c r="A223" s="9" t="s">
        <v>32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>
      <c r="A224" s="8" t="s">
        <v>27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>
      <c r="A225" s="6" t="s">
        <v>29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>
      <c r="A226" s="7" t="s">
        <v>30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9" spans="1:19">
      <c r="A229" s="72" t="s">
        <v>123</v>
      </c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</row>
    <row r="230" spans="1:19">
      <c r="A230" s="72" t="s">
        <v>114</v>
      </c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</row>
    <row r="231" spans="1:19">
      <c r="A231" s="72" t="s">
        <v>174</v>
      </c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</row>
    <row r="232" spans="1:19">
      <c r="A232" s="76" t="s">
        <v>5</v>
      </c>
      <c r="B232" s="82" t="s">
        <v>2</v>
      </c>
      <c r="C232" s="83"/>
      <c r="D232" s="83"/>
      <c r="E232" s="83"/>
      <c r="F232" s="83"/>
      <c r="G232" s="84"/>
      <c r="H232" s="83" t="s">
        <v>3</v>
      </c>
      <c r="I232" s="83"/>
      <c r="J232" s="83"/>
      <c r="K232" s="83"/>
      <c r="L232" s="83"/>
      <c r="M232" s="84"/>
      <c r="N232" s="83" t="s">
        <v>1</v>
      </c>
      <c r="O232" s="83"/>
      <c r="P232" s="83"/>
      <c r="Q232" s="83"/>
      <c r="R232" s="83"/>
      <c r="S232" s="84"/>
    </row>
    <row r="233" spans="1:19">
      <c r="A233" s="77"/>
      <c r="B233" s="26" t="s">
        <v>10</v>
      </c>
      <c r="C233" s="26" t="s">
        <v>11</v>
      </c>
      <c r="D233" s="26" t="s">
        <v>12</v>
      </c>
      <c r="E233" s="26" t="s">
        <v>15</v>
      </c>
      <c r="F233" s="26" t="s">
        <v>16</v>
      </c>
      <c r="G233" s="27" t="s">
        <v>1</v>
      </c>
      <c r="H233" s="26" t="s">
        <v>10</v>
      </c>
      <c r="I233" s="26" t="s">
        <v>11</v>
      </c>
      <c r="J233" s="26" t="s">
        <v>12</v>
      </c>
      <c r="K233" s="26" t="s">
        <v>15</v>
      </c>
      <c r="L233" s="26" t="s">
        <v>16</v>
      </c>
      <c r="M233" s="27" t="s">
        <v>1</v>
      </c>
      <c r="N233" s="26" t="s">
        <v>10</v>
      </c>
      <c r="O233" s="26" t="s">
        <v>11</v>
      </c>
      <c r="P233" s="26" t="s">
        <v>12</v>
      </c>
      <c r="Q233" s="26" t="s">
        <v>15</v>
      </c>
      <c r="R233" s="26" t="s">
        <v>16</v>
      </c>
      <c r="S233" s="27" t="s">
        <v>1</v>
      </c>
    </row>
    <row r="234" spans="1:19">
      <c r="A234" s="19" t="s">
        <v>6</v>
      </c>
      <c r="B234" s="15">
        <f>+B198-B188</f>
        <v>-1628</v>
      </c>
      <c r="C234" s="15">
        <f t="shared" ref="C234:S234" si="85">+C198-C188</f>
        <v>-18480</v>
      </c>
      <c r="D234" s="15">
        <f t="shared" si="85"/>
        <v>-72879</v>
      </c>
      <c r="E234" s="15">
        <f t="shared" si="85"/>
        <v>64381</v>
      </c>
      <c r="F234" s="15">
        <f t="shared" si="85"/>
        <v>64804</v>
      </c>
      <c r="G234" s="16">
        <f t="shared" si="85"/>
        <v>36198</v>
      </c>
      <c r="H234" s="15">
        <f t="shared" si="85"/>
        <v>-1418</v>
      </c>
      <c r="I234" s="15">
        <f t="shared" si="85"/>
        <v>-26954</v>
      </c>
      <c r="J234" s="15">
        <f t="shared" si="85"/>
        <v>-73151</v>
      </c>
      <c r="K234" s="15">
        <f t="shared" si="85"/>
        <v>11972</v>
      </c>
      <c r="L234" s="15">
        <f t="shared" si="85"/>
        <v>113070</v>
      </c>
      <c r="M234" s="16">
        <f t="shared" si="85"/>
        <v>23519</v>
      </c>
      <c r="N234" s="15">
        <f t="shared" si="85"/>
        <v>-3046</v>
      </c>
      <c r="O234" s="15">
        <f t="shared" si="85"/>
        <v>-45434</v>
      </c>
      <c r="P234" s="15">
        <f t="shared" si="85"/>
        <v>-146030</v>
      </c>
      <c r="Q234" s="15">
        <f t="shared" si="85"/>
        <v>76353</v>
      </c>
      <c r="R234" s="15">
        <f t="shared" si="85"/>
        <v>177874</v>
      </c>
      <c r="S234" s="16">
        <f t="shared" si="85"/>
        <v>59717</v>
      </c>
    </row>
    <row r="235" spans="1:19">
      <c r="A235" s="20" t="s">
        <v>7</v>
      </c>
      <c r="B235" s="23">
        <f>+B234/B188*100</f>
        <v>-84.659386375455014</v>
      </c>
      <c r="C235" s="23">
        <f t="shared" ref="C235:S235" si="86">+C234/C188*100</f>
        <v>-44.505454808178598</v>
      </c>
      <c r="D235" s="23">
        <f t="shared" si="86"/>
        <v>-15.052575269072605</v>
      </c>
      <c r="E235" s="23">
        <f t="shared" si="86"/>
        <v>62.52039310130516</v>
      </c>
      <c r="F235" s="23">
        <f t="shared" si="86"/>
        <v>54.948446615113276</v>
      </c>
      <c r="G235" s="24">
        <f t="shared" si="86"/>
        <v>4.835936466712357</v>
      </c>
      <c r="H235" s="23">
        <f t="shared" si="86"/>
        <v>-100</v>
      </c>
      <c r="I235" s="23">
        <f t="shared" si="86"/>
        <v>-61.221523156245027</v>
      </c>
      <c r="J235" s="23">
        <f t="shared" si="86"/>
        <v>-20.293003101471953</v>
      </c>
      <c r="K235" s="23">
        <f t="shared" si="86"/>
        <v>8.2741842961898104</v>
      </c>
      <c r="L235" s="23">
        <f t="shared" si="86"/>
        <v>98.850373737815275</v>
      </c>
      <c r="M235" s="24">
        <f t="shared" si="86"/>
        <v>3.536718321190385</v>
      </c>
      <c r="N235" s="23">
        <f t="shared" si="86"/>
        <v>-91.170308290930862</v>
      </c>
      <c r="O235" s="23">
        <f t="shared" si="86"/>
        <v>-53.108123904149615</v>
      </c>
      <c r="P235" s="23">
        <f t="shared" si="86"/>
        <v>-17.289083949673053</v>
      </c>
      <c r="Q235" s="23">
        <f t="shared" si="86"/>
        <v>30.828895250477455</v>
      </c>
      <c r="R235" s="23">
        <f t="shared" si="86"/>
        <v>76.563892200877234</v>
      </c>
      <c r="S235" s="24">
        <f t="shared" si="86"/>
        <v>4.2247134096819563</v>
      </c>
    </row>
    <row r="236" spans="1:19">
      <c r="A236" s="3" t="s">
        <v>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>
      <c r="A237" s="9" t="s">
        <v>32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>
      <c r="A238" s="8" t="s">
        <v>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>
      <c r="A239" s="6" t="s">
        <v>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>
      <c r="A240" s="7" t="s">
        <v>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3" spans="1:7">
      <c r="A243" s="72" t="s">
        <v>124</v>
      </c>
      <c r="B243" s="72"/>
      <c r="C243" s="72"/>
      <c r="D243" s="72"/>
      <c r="E243" s="72"/>
      <c r="F243" s="72"/>
      <c r="G243" s="72"/>
    </row>
    <row r="244" spans="1:7" ht="29.25" customHeight="1">
      <c r="A244" s="71" t="s">
        <v>54</v>
      </c>
      <c r="B244" s="71"/>
      <c r="C244" s="71"/>
      <c r="D244" s="71"/>
      <c r="E244" s="71"/>
      <c r="F244" s="71"/>
      <c r="G244" s="71"/>
    </row>
    <row r="245" spans="1:7">
      <c r="A245" s="80" t="s">
        <v>0</v>
      </c>
      <c r="B245" s="73" t="s">
        <v>19</v>
      </c>
      <c r="C245" s="74"/>
      <c r="D245" s="74"/>
      <c r="E245" s="74"/>
      <c r="F245" s="75"/>
      <c r="G245" s="78" t="s">
        <v>1</v>
      </c>
    </row>
    <row r="246" spans="1:7">
      <c r="A246" s="81"/>
      <c r="B246" s="26" t="s">
        <v>33</v>
      </c>
      <c r="C246" s="26" t="s">
        <v>34</v>
      </c>
      <c r="D246" s="26" t="s">
        <v>17</v>
      </c>
      <c r="E246" s="26" t="s">
        <v>18</v>
      </c>
      <c r="F246" s="27" t="s">
        <v>35</v>
      </c>
      <c r="G246" s="79"/>
    </row>
    <row r="247" spans="1:7">
      <c r="A247" s="19">
        <v>2007</v>
      </c>
      <c r="B247" s="15">
        <v>50495</v>
      </c>
      <c r="C247" s="15">
        <v>259921</v>
      </c>
      <c r="D247" s="15">
        <v>65520</v>
      </c>
      <c r="E247" s="15">
        <v>334656</v>
      </c>
      <c r="F247" s="16">
        <v>702924</v>
      </c>
      <c r="G247" s="16">
        <f>+B247+C247+D247+E247+F247</f>
        <v>1413516</v>
      </c>
    </row>
    <row r="248" spans="1:7">
      <c r="A248" s="19">
        <v>2008</v>
      </c>
      <c r="B248" s="15">
        <v>49176</v>
      </c>
      <c r="C248" s="15">
        <v>280144</v>
      </c>
      <c r="D248" s="15">
        <v>90468</v>
      </c>
      <c r="E248" s="15">
        <v>330706</v>
      </c>
      <c r="F248" s="16">
        <v>729312</v>
      </c>
      <c r="G248" s="16">
        <f t="shared" ref="G248:G257" si="87">+B248+C248+D248+E248+F248</f>
        <v>1479806</v>
      </c>
    </row>
    <row r="249" spans="1:7">
      <c r="A249" s="19">
        <v>2009</v>
      </c>
      <c r="B249" s="15">
        <v>43585</v>
      </c>
      <c r="C249" s="15">
        <v>233391</v>
      </c>
      <c r="D249" s="15">
        <v>95357</v>
      </c>
      <c r="E249" s="15">
        <v>321182</v>
      </c>
      <c r="F249" s="16">
        <v>798137</v>
      </c>
      <c r="G249" s="16">
        <f t="shared" si="87"/>
        <v>1491652</v>
      </c>
    </row>
    <row r="250" spans="1:7">
      <c r="A250" s="19">
        <v>2010</v>
      </c>
      <c r="B250" s="15">
        <v>51034</v>
      </c>
      <c r="C250" s="15">
        <v>207138</v>
      </c>
      <c r="D250" s="15">
        <v>108822</v>
      </c>
      <c r="E250" s="15">
        <v>313071</v>
      </c>
      <c r="F250" s="16">
        <v>779505</v>
      </c>
      <c r="G250" s="16">
        <f t="shared" si="87"/>
        <v>1459570</v>
      </c>
    </row>
    <row r="251" spans="1:7">
      <c r="A251" s="19">
        <v>2011</v>
      </c>
      <c r="B251" s="15">
        <v>41376</v>
      </c>
      <c r="C251" s="15">
        <v>235874</v>
      </c>
      <c r="D251" s="15">
        <v>100770</v>
      </c>
      <c r="E251" s="15">
        <v>321226</v>
      </c>
      <c r="F251" s="16">
        <v>799580</v>
      </c>
      <c r="G251" s="16">
        <f t="shared" si="87"/>
        <v>1498826</v>
      </c>
    </row>
    <row r="252" spans="1:7">
      <c r="A252" s="19">
        <v>2012</v>
      </c>
      <c r="B252" s="15">
        <v>51678</v>
      </c>
      <c r="C252" s="15">
        <v>257977</v>
      </c>
      <c r="D252" s="15">
        <v>116096</v>
      </c>
      <c r="E252" s="15">
        <v>310863</v>
      </c>
      <c r="F252" s="16">
        <v>787201</v>
      </c>
      <c r="G252" s="16">
        <f t="shared" si="87"/>
        <v>1523815</v>
      </c>
    </row>
    <row r="253" spans="1:7">
      <c r="A253" s="19">
        <v>2013</v>
      </c>
      <c r="B253" s="15">
        <v>50503</v>
      </c>
      <c r="C253" s="15">
        <v>220031</v>
      </c>
      <c r="D253" s="15">
        <v>97342</v>
      </c>
      <c r="E253" s="15">
        <v>370336</v>
      </c>
      <c r="F253" s="16">
        <v>754571</v>
      </c>
      <c r="G253" s="16">
        <f t="shared" si="87"/>
        <v>1492783</v>
      </c>
    </row>
    <row r="254" spans="1:7">
      <c r="A254" s="19">
        <v>2014</v>
      </c>
      <c r="B254" s="15">
        <v>45934</v>
      </c>
      <c r="C254" s="15">
        <v>215159</v>
      </c>
      <c r="D254" s="15">
        <v>106270</v>
      </c>
      <c r="E254" s="15">
        <v>342965</v>
      </c>
      <c r="F254" s="16">
        <v>732117</v>
      </c>
      <c r="G254" s="16">
        <f t="shared" si="87"/>
        <v>1442445</v>
      </c>
    </row>
    <row r="255" spans="1:7">
      <c r="A255" s="19">
        <v>2015</v>
      </c>
      <c r="B255" s="15">
        <v>57088</v>
      </c>
      <c r="C255" s="15">
        <v>200328</v>
      </c>
      <c r="D255" s="15">
        <v>109196</v>
      </c>
      <c r="E255" s="15">
        <v>301457</v>
      </c>
      <c r="F255" s="16">
        <v>759204</v>
      </c>
      <c r="G255" s="16">
        <f t="shared" si="87"/>
        <v>1427273</v>
      </c>
    </row>
    <row r="256" spans="1:7">
      <c r="A256" s="19">
        <v>2016</v>
      </c>
      <c r="B256" s="15">
        <v>46040</v>
      </c>
      <c r="C256" s="15">
        <v>222214</v>
      </c>
      <c r="D256" s="15">
        <v>89254</v>
      </c>
      <c r="E256" s="15">
        <v>310563</v>
      </c>
      <c r="F256" s="16">
        <v>770283</v>
      </c>
      <c r="G256" s="16">
        <f t="shared" si="87"/>
        <v>1438354</v>
      </c>
    </row>
    <row r="257" spans="1:7">
      <c r="A257" s="20">
        <v>2017</v>
      </c>
      <c r="B257" s="17">
        <v>46062</v>
      </c>
      <c r="C257" s="17">
        <v>199090</v>
      </c>
      <c r="D257" s="17">
        <v>73621</v>
      </c>
      <c r="E257" s="17">
        <v>367341</v>
      </c>
      <c r="F257" s="18">
        <v>789529</v>
      </c>
      <c r="G257" s="18">
        <f t="shared" si="87"/>
        <v>1475643</v>
      </c>
    </row>
    <row r="258" spans="1:7">
      <c r="A258" s="3" t="s">
        <v>26</v>
      </c>
    </row>
    <row r="259" spans="1:7">
      <c r="A259" s="8" t="s">
        <v>27</v>
      </c>
    </row>
    <row r="260" spans="1:7">
      <c r="A260" s="10" t="s">
        <v>36</v>
      </c>
    </row>
    <row r="261" spans="1:7">
      <c r="A261" s="10" t="s">
        <v>37</v>
      </c>
    </row>
    <row r="262" spans="1:7">
      <c r="A262" s="10" t="s">
        <v>38</v>
      </c>
    </row>
    <row r="263" spans="1:7">
      <c r="A263" s="6" t="s">
        <v>29</v>
      </c>
    </row>
    <row r="264" spans="1:7">
      <c r="A264" s="7" t="s">
        <v>30</v>
      </c>
    </row>
    <row r="267" spans="1:7">
      <c r="A267" s="72" t="s">
        <v>125</v>
      </c>
      <c r="B267" s="72"/>
      <c r="C267" s="72"/>
      <c r="D267" s="72"/>
      <c r="E267" s="72"/>
      <c r="F267" s="72"/>
      <c r="G267" s="72"/>
    </row>
    <row r="268" spans="1:7" ht="30.75" customHeight="1">
      <c r="A268" s="71" t="s">
        <v>54</v>
      </c>
      <c r="B268" s="71"/>
      <c r="C268" s="71"/>
      <c r="D268" s="71"/>
      <c r="E268" s="71"/>
      <c r="F268" s="71"/>
      <c r="G268" s="71"/>
    </row>
    <row r="269" spans="1:7">
      <c r="A269" s="72" t="s">
        <v>4</v>
      </c>
      <c r="B269" s="72"/>
      <c r="C269" s="72"/>
      <c r="D269" s="72"/>
      <c r="E269" s="72"/>
      <c r="F269" s="72"/>
      <c r="G269" s="72"/>
    </row>
    <row r="270" spans="1:7">
      <c r="A270" s="80" t="s">
        <v>0</v>
      </c>
      <c r="B270" s="73" t="s">
        <v>19</v>
      </c>
      <c r="C270" s="74"/>
      <c r="D270" s="74"/>
      <c r="E270" s="74"/>
      <c r="F270" s="75"/>
      <c r="G270" s="78" t="s">
        <v>1</v>
      </c>
    </row>
    <row r="271" spans="1:7">
      <c r="A271" s="81"/>
      <c r="B271" s="26" t="s">
        <v>33</v>
      </c>
      <c r="C271" s="26" t="s">
        <v>34</v>
      </c>
      <c r="D271" s="26" t="s">
        <v>17</v>
      </c>
      <c r="E271" s="26" t="s">
        <v>18</v>
      </c>
      <c r="F271" s="27" t="s">
        <v>35</v>
      </c>
      <c r="G271" s="79"/>
    </row>
    <row r="272" spans="1:7">
      <c r="A272" s="19">
        <v>2007</v>
      </c>
      <c r="B272" s="21">
        <f t="shared" ref="B272:B282" si="88">+B247/$G247*100</f>
        <v>3.5722977313309507</v>
      </c>
      <c r="C272" s="21">
        <f t="shared" ref="C272:F272" si="89">+C247/$G247*100</f>
        <v>18.3882601965595</v>
      </c>
      <c r="D272" s="21">
        <f t="shared" si="89"/>
        <v>4.635249972409226</v>
      </c>
      <c r="E272" s="21">
        <f t="shared" si="89"/>
        <v>23.675430628305588</v>
      </c>
      <c r="F272" s="22">
        <f t="shared" si="89"/>
        <v>49.728761471394733</v>
      </c>
      <c r="G272" s="22">
        <f>+B272+C272+D272+E272+F272</f>
        <v>100</v>
      </c>
    </row>
    <row r="273" spans="1:7">
      <c r="A273" s="19">
        <v>2008</v>
      </c>
      <c r="B273" s="21">
        <f t="shared" si="88"/>
        <v>3.3231383032640767</v>
      </c>
      <c r="C273" s="21">
        <f t="shared" ref="C273:F282" si="90">+C248/$G248*100</f>
        <v>18.931130161656327</v>
      </c>
      <c r="D273" s="21">
        <f t="shared" si="90"/>
        <v>6.1135040674250547</v>
      </c>
      <c r="E273" s="21">
        <f t="shared" si="90"/>
        <v>22.347929390744461</v>
      </c>
      <c r="F273" s="22">
        <f t="shared" si="90"/>
        <v>49.284298076910083</v>
      </c>
      <c r="G273" s="22">
        <f t="shared" ref="G273:G282" si="91">+B273+C273+D273+E273+F273</f>
        <v>100</v>
      </c>
    </row>
    <row r="274" spans="1:7">
      <c r="A274" s="19">
        <v>2009</v>
      </c>
      <c r="B274" s="21">
        <f t="shared" si="88"/>
        <v>2.9219281709138589</v>
      </c>
      <c r="C274" s="21">
        <f t="shared" si="90"/>
        <v>15.64647786481029</v>
      </c>
      <c r="D274" s="21">
        <f t="shared" si="90"/>
        <v>6.3927109003976801</v>
      </c>
      <c r="E274" s="21">
        <f t="shared" si="90"/>
        <v>21.531965900893773</v>
      </c>
      <c r="F274" s="22">
        <f t="shared" si="90"/>
        <v>53.506917162984394</v>
      </c>
      <c r="G274" s="22">
        <f t="shared" si="91"/>
        <v>100</v>
      </c>
    </row>
    <row r="275" spans="1:7">
      <c r="A275" s="19">
        <v>2010</v>
      </c>
      <c r="B275" s="21">
        <f t="shared" si="88"/>
        <v>3.496509245873785</v>
      </c>
      <c r="C275" s="21">
        <f t="shared" si="90"/>
        <v>14.191713997958303</v>
      </c>
      <c r="D275" s="21">
        <f t="shared" si="90"/>
        <v>7.4557575176250541</v>
      </c>
      <c r="E275" s="21">
        <f t="shared" si="90"/>
        <v>21.449536507327501</v>
      </c>
      <c r="F275" s="22">
        <f t="shared" si="90"/>
        <v>53.406482731215355</v>
      </c>
      <c r="G275" s="22">
        <f t="shared" si="91"/>
        <v>100</v>
      </c>
    </row>
    <row r="276" spans="1:7">
      <c r="A276" s="19">
        <v>2011</v>
      </c>
      <c r="B276" s="21">
        <f t="shared" si="88"/>
        <v>2.7605605987619644</v>
      </c>
      <c r="C276" s="21">
        <f t="shared" si="90"/>
        <v>15.737250354610877</v>
      </c>
      <c r="D276" s="21">
        <f t="shared" si="90"/>
        <v>6.7232620731158921</v>
      </c>
      <c r="E276" s="21">
        <f t="shared" si="90"/>
        <v>21.431840653951824</v>
      </c>
      <c r="F276" s="22">
        <f t="shared" si="90"/>
        <v>53.347086319559445</v>
      </c>
      <c r="G276" s="22">
        <f t="shared" si="91"/>
        <v>100</v>
      </c>
    </row>
    <row r="277" spans="1:7">
      <c r="A277" s="19">
        <v>2012</v>
      </c>
      <c r="B277" s="21">
        <f t="shared" si="88"/>
        <v>3.3913565623123541</v>
      </c>
      <c r="C277" s="21">
        <f t="shared" si="90"/>
        <v>16.929679783963277</v>
      </c>
      <c r="D277" s="21">
        <f t="shared" si="90"/>
        <v>7.6187726200358963</v>
      </c>
      <c r="E277" s="21">
        <f t="shared" si="90"/>
        <v>20.400311061382123</v>
      </c>
      <c r="F277" s="22">
        <f t="shared" si="90"/>
        <v>51.659879972306342</v>
      </c>
      <c r="G277" s="22">
        <f t="shared" si="91"/>
        <v>99.999999999999986</v>
      </c>
    </row>
    <row r="278" spans="1:7">
      <c r="A278" s="19">
        <v>2013</v>
      </c>
      <c r="B278" s="21">
        <f t="shared" si="88"/>
        <v>3.3831441006495919</v>
      </c>
      <c r="C278" s="21">
        <f t="shared" si="90"/>
        <v>14.739650706097269</v>
      </c>
      <c r="D278" s="21">
        <f t="shared" si="90"/>
        <v>6.5208406044281046</v>
      </c>
      <c r="E278" s="21">
        <f t="shared" si="90"/>
        <v>24.808428284620067</v>
      </c>
      <c r="F278" s="22">
        <f t="shared" si="90"/>
        <v>50.547936304204967</v>
      </c>
      <c r="G278" s="22">
        <f t="shared" si="91"/>
        <v>100</v>
      </c>
    </row>
    <row r="279" spans="1:7">
      <c r="A279" s="19">
        <v>2014</v>
      </c>
      <c r="B279" s="21">
        <f t="shared" si="88"/>
        <v>3.1844541732960354</v>
      </c>
      <c r="C279" s="21">
        <f t="shared" si="90"/>
        <v>14.91627063770196</v>
      </c>
      <c r="D279" s="21">
        <f t="shared" si="90"/>
        <v>7.3673519614266061</v>
      </c>
      <c r="E279" s="21">
        <f t="shared" si="90"/>
        <v>23.776643130240668</v>
      </c>
      <c r="F279" s="22">
        <f t="shared" si="90"/>
        <v>50.755280097334733</v>
      </c>
      <c r="G279" s="22">
        <f t="shared" si="91"/>
        <v>100</v>
      </c>
    </row>
    <row r="280" spans="1:7">
      <c r="A280" s="19">
        <v>2015</v>
      </c>
      <c r="B280" s="21">
        <f t="shared" si="88"/>
        <v>3.9997954140518313</v>
      </c>
      <c r="C280" s="21">
        <f t="shared" si="90"/>
        <v>14.035717063238778</v>
      </c>
      <c r="D280" s="21">
        <f t="shared" si="90"/>
        <v>7.650673697323497</v>
      </c>
      <c r="E280" s="21">
        <f t="shared" si="90"/>
        <v>21.121187046906932</v>
      </c>
      <c r="F280" s="22">
        <f t="shared" si="90"/>
        <v>53.19262677847896</v>
      </c>
      <c r="G280" s="22">
        <f t="shared" si="91"/>
        <v>100</v>
      </c>
    </row>
    <row r="281" spans="1:7">
      <c r="A281" s="19">
        <v>2016</v>
      </c>
      <c r="B281" s="21">
        <f t="shared" si="88"/>
        <v>3.2008810070399916</v>
      </c>
      <c r="C281" s="21">
        <f t="shared" si="90"/>
        <v>15.449187056871953</v>
      </c>
      <c r="D281" s="21">
        <f t="shared" si="90"/>
        <v>6.2052874327182321</v>
      </c>
      <c r="E281" s="21">
        <f t="shared" si="90"/>
        <v>21.591555347292811</v>
      </c>
      <c r="F281" s="22">
        <f t="shared" si="90"/>
        <v>53.553089156077014</v>
      </c>
      <c r="G281" s="22">
        <f t="shared" si="91"/>
        <v>100</v>
      </c>
    </row>
    <row r="282" spans="1:7">
      <c r="A282" s="20">
        <v>2017</v>
      </c>
      <c r="B282" s="23">
        <f t="shared" si="88"/>
        <v>3.1214867010516771</v>
      </c>
      <c r="C282" s="23">
        <f t="shared" si="90"/>
        <v>13.491745632243029</v>
      </c>
      <c r="D282" s="23">
        <f t="shared" si="90"/>
        <v>4.9890793369398967</v>
      </c>
      <c r="E282" s="23">
        <f t="shared" si="90"/>
        <v>24.893622644501416</v>
      </c>
      <c r="F282" s="24">
        <f t="shared" si="90"/>
        <v>53.504065685263981</v>
      </c>
      <c r="G282" s="24">
        <f t="shared" si="91"/>
        <v>100</v>
      </c>
    </row>
    <row r="283" spans="1:7">
      <c r="A283" s="3" t="s">
        <v>26</v>
      </c>
      <c r="B283" s="1"/>
      <c r="C283" s="1"/>
      <c r="D283" s="1"/>
      <c r="E283" s="1"/>
      <c r="F283" s="1"/>
      <c r="G283" s="1"/>
    </row>
    <row r="284" spans="1:7">
      <c r="A284" s="8" t="s">
        <v>27</v>
      </c>
      <c r="B284" s="1"/>
      <c r="C284" s="1"/>
      <c r="D284" s="1"/>
      <c r="E284" s="1"/>
      <c r="F284" s="1"/>
      <c r="G284" s="1"/>
    </row>
    <row r="285" spans="1:7">
      <c r="A285" s="10" t="s">
        <v>36</v>
      </c>
      <c r="B285" s="1"/>
      <c r="C285" s="1"/>
      <c r="D285" s="1"/>
      <c r="E285" s="1"/>
      <c r="F285" s="1"/>
      <c r="G285" s="1"/>
    </row>
    <row r="286" spans="1:7">
      <c r="A286" s="10" t="s">
        <v>37</v>
      </c>
      <c r="B286" s="1"/>
      <c r="C286" s="1"/>
      <c r="D286" s="1"/>
      <c r="E286" s="1"/>
      <c r="F286" s="1"/>
      <c r="G286" s="1"/>
    </row>
    <row r="287" spans="1:7">
      <c r="A287" s="10" t="s">
        <v>38</v>
      </c>
      <c r="B287" s="1"/>
      <c r="C287" s="1"/>
      <c r="D287" s="1"/>
      <c r="E287" s="1"/>
      <c r="F287" s="1"/>
      <c r="G287" s="1"/>
    </row>
    <row r="288" spans="1:7">
      <c r="A288" s="6" t="s">
        <v>29</v>
      </c>
      <c r="B288" s="1"/>
      <c r="C288" s="1"/>
      <c r="D288" s="1"/>
      <c r="E288" s="1"/>
      <c r="F288" s="1"/>
      <c r="G288" s="1"/>
    </row>
    <row r="289" spans="1:7">
      <c r="A289" s="7" t="s">
        <v>30</v>
      </c>
      <c r="B289" s="1"/>
      <c r="C289" s="1"/>
      <c r="D289" s="1"/>
      <c r="E289" s="1"/>
      <c r="F289" s="1"/>
      <c r="G289" s="1"/>
    </row>
    <row r="292" spans="1:7">
      <c r="A292" s="72" t="s">
        <v>62</v>
      </c>
      <c r="B292" s="72"/>
      <c r="C292" s="72"/>
      <c r="D292" s="72"/>
      <c r="E292" s="72"/>
      <c r="F292" s="72"/>
      <c r="G292" s="72"/>
    </row>
    <row r="293" spans="1:7" ht="30" customHeight="1">
      <c r="A293" s="71" t="s">
        <v>54</v>
      </c>
      <c r="B293" s="71"/>
      <c r="C293" s="71"/>
      <c r="D293" s="71"/>
      <c r="E293" s="71"/>
      <c r="F293" s="71"/>
      <c r="G293" s="71"/>
    </row>
    <row r="294" spans="1:7">
      <c r="A294" s="72" t="s">
        <v>20</v>
      </c>
      <c r="B294" s="72"/>
      <c r="C294" s="72"/>
      <c r="D294" s="72"/>
      <c r="E294" s="72"/>
      <c r="F294" s="72"/>
      <c r="G294" s="72"/>
    </row>
    <row r="295" spans="1:7">
      <c r="A295" s="76" t="s">
        <v>5</v>
      </c>
      <c r="B295" s="73" t="s">
        <v>19</v>
      </c>
      <c r="C295" s="74"/>
      <c r="D295" s="74"/>
      <c r="E295" s="74"/>
      <c r="F295" s="75"/>
      <c r="G295" s="78" t="s">
        <v>1</v>
      </c>
    </row>
    <row r="296" spans="1:7">
      <c r="A296" s="77"/>
      <c r="B296" s="26" t="s">
        <v>33</v>
      </c>
      <c r="C296" s="26" t="s">
        <v>34</v>
      </c>
      <c r="D296" s="26" t="s">
        <v>17</v>
      </c>
      <c r="E296" s="26" t="s">
        <v>18</v>
      </c>
      <c r="F296" s="27" t="s">
        <v>35</v>
      </c>
      <c r="G296" s="79"/>
    </row>
    <row r="297" spans="1:7">
      <c r="A297" s="19" t="s">
        <v>6</v>
      </c>
      <c r="B297" s="15">
        <f>+B257-B247</f>
        <v>-4433</v>
      </c>
      <c r="C297" s="15">
        <f t="shared" ref="C297:G297" si="92">+C257-C247</f>
        <v>-60831</v>
      </c>
      <c r="D297" s="15">
        <f t="shared" si="92"/>
        <v>8101</v>
      </c>
      <c r="E297" s="15">
        <f t="shared" si="92"/>
        <v>32685</v>
      </c>
      <c r="F297" s="16">
        <f t="shared" si="92"/>
        <v>86605</v>
      </c>
      <c r="G297" s="16">
        <f t="shared" si="92"/>
        <v>62127</v>
      </c>
    </row>
    <row r="298" spans="1:7">
      <c r="A298" s="20" t="s">
        <v>7</v>
      </c>
      <c r="B298" s="23">
        <f>+B297/B247*100</f>
        <v>-8.7790870383206254</v>
      </c>
      <c r="C298" s="23">
        <f t="shared" ref="C298:G298" si="93">+C297/C247*100</f>
        <v>-23.403649570446404</v>
      </c>
      <c r="D298" s="23">
        <f t="shared" si="93"/>
        <v>12.364163614163616</v>
      </c>
      <c r="E298" s="23">
        <f t="shared" si="93"/>
        <v>9.766745553643144</v>
      </c>
      <c r="F298" s="24">
        <f t="shared" si="93"/>
        <v>12.320677626599746</v>
      </c>
      <c r="G298" s="24">
        <f t="shared" si="93"/>
        <v>4.3952102416951773</v>
      </c>
    </row>
    <row r="299" spans="1:7">
      <c r="A299" s="3" t="s">
        <v>26</v>
      </c>
      <c r="B299" s="1"/>
      <c r="C299" s="1"/>
      <c r="D299" s="1"/>
      <c r="E299" s="1"/>
      <c r="F299" s="1"/>
      <c r="G299" s="1"/>
    </row>
    <row r="300" spans="1:7">
      <c r="A300" s="8" t="s">
        <v>27</v>
      </c>
      <c r="B300" s="1"/>
      <c r="C300" s="1"/>
      <c r="D300" s="1"/>
      <c r="E300" s="1"/>
      <c r="F300" s="1"/>
      <c r="G300" s="1"/>
    </row>
    <row r="301" spans="1:7">
      <c r="A301" s="10" t="s">
        <v>36</v>
      </c>
      <c r="B301" s="1"/>
      <c r="C301" s="1"/>
      <c r="D301" s="1"/>
      <c r="E301" s="1"/>
      <c r="F301" s="1"/>
      <c r="G301" s="1"/>
    </row>
    <row r="302" spans="1:7">
      <c r="A302" s="10" t="s">
        <v>37</v>
      </c>
      <c r="B302" s="1"/>
      <c r="C302" s="1"/>
      <c r="D302" s="1"/>
      <c r="E302" s="1"/>
      <c r="F302" s="1"/>
      <c r="G302" s="1"/>
    </row>
    <row r="303" spans="1:7">
      <c r="A303" s="10" t="s">
        <v>38</v>
      </c>
      <c r="B303" s="1"/>
      <c r="C303" s="1"/>
      <c r="D303" s="1"/>
      <c r="E303" s="1"/>
      <c r="F303" s="1"/>
      <c r="G303" s="1"/>
    </row>
    <row r="304" spans="1:7">
      <c r="A304" s="6" t="s">
        <v>29</v>
      </c>
      <c r="B304" s="1"/>
      <c r="C304" s="1"/>
      <c r="D304" s="1"/>
      <c r="E304" s="1"/>
      <c r="F304" s="1"/>
      <c r="G304" s="1"/>
    </row>
    <row r="305" spans="1:7">
      <c r="A305" s="7" t="s">
        <v>30</v>
      </c>
      <c r="B305" s="1"/>
      <c r="C305" s="1"/>
      <c r="D305" s="1"/>
      <c r="E305" s="1"/>
      <c r="F305" s="1"/>
      <c r="G305" s="1"/>
    </row>
    <row r="308" spans="1:7">
      <c r="A308" s="72" t="s">
        <v>126</v>
      </c>
      <c r="B308" s="72"/>
      <c r="C308" s="72"/>
      <c r="D308" s="72"/>
      <c r="E308" s="72"/>
      <c r="F308" s="72"/>
    </row>
    <row r="309" spans="1:7" ht="30" customHeight="1">
      <c r="A309" s="87" t="s">
        <v>120</v>
      </c>
      <c r="B309" s="87"/>
      <c r="C309" s="87"/>
      <c r="D309" s="87"/>
      <c r="E309" s="87"/>
      <c r="F309" s="87"/>
    </row>
    <row r="310" spans="1:7" ht="30">
      <c r="A310" s="29" t="s">
        <v>57</v>
      </c>
      <c r="B310" s="30" t="s">
        <v>58</v>
      </c>
      <c r="C310" s="30" t="s">
        <v>59</v>
      </c>
      <c r="D310" s="30" t="s">
        <v>60</v>
      </c>
      <c r="E310" s="31" t="s">
        <v>61</v>
      </c>
      <c r="F310" s="32" t="s">
        <v>1</v>
      </c>
    </row>
    <row r="311" spans="1:7">
      <c r="A311" s="19">
        <v>2007</v>
      </c>
      <c r="B311" s="15">
        <v>463811</v>
      </c>
      <c r="C311" s="15">
        <v>1196868</v>
      </c>
      <c r="D311" s="15">
        <v>216648</v>
      </c>
      <c r="E311" s="16">
        <v>510706</v>
      </c>
      <c r="F311" s="16">
        <f>+B311+C311+D311+E311</f>
        <v>2388033</v>
      </c>
    </row>
    <row r="312" spans="1:7">
      <c r="A312" s="19">
        <v>2008</v>
      </c>
      <c r="B312" s="15">
        <v>445827</v>
      </c>
      <c r="C312" s="15">
        <v>1228176</v>
      </c>
      <c r="D312" s="15">
        <v>251631</v>
      </c>
      <c r="E312" s="16">
        <v>537403</v>
      </c>
      <c r="F312" s="16">
        <f t="shared" ref="F312:F321" si="94">+B312+C312+D312+E312</f>
        <v>2463037</v>
      </c>
    </row>
    <row r="313" spans="1:7">
      <c r="A313" s="19">
        <v>2009</v>
      </c>
      <c r="B313" s="15">
        <v>467882</v>
      </c>
      <c r="C313" s="15">
        <v>1215865</v>
      </c>
      <c r="D313" s="15">
        <v>275787</v>
      </c>
      <c r="E313" s="16">
        <v>536870</v>
      </c>
      <c r="F313" s="16">
        <f t="shared" si="94"/>
        <v>2496404</v>
      </c>
    </row>
    <row r="314" spans="1:7">
      <c r="A314" s="19">
        <v>2010</v>
      </c>
      <c r="B314" s="15">
        <v>459438</v>
      </c>
      <c r="C314" s="15">
        <v>1192272</v>
      </c>
      <c r="D314" s="15">
        <v>267298</v>
      </c>
      <c r="E314" s="16">
        <v>525182</v>
      </c>
      <c r="F314" s="16">
        <f t="shared" si="94"/>
        <v>2444190</v>
      </c>
    </row>
    <row r="315" spans="1:7">
      <c r="A315" s="19">
        <v>2011</v>
      </c>
      <c r="B315" s="15">
        <v>496966</v>
      </c>
      <c r="C315" s="15">
        <v>1225225</v>
      </c>
      <c r="D315" s="15">
        <v>273600</v>
      </c>
      <c r="E315" s="16">
        <v>516430</v>
      </c>
      <c r="F315" s="16">
        <f t="shared" si="94"/>
        <v>2512221</v>
      </c>
    </row>
    <row r="316" spans="1:7">
      <c r="A316" s="19">
        <v>2012</v>
      </c>
      <c r="B316" s="15">
        <v>501363</v>
      </c>
      <c r="C316" s="15">
        <v>1237206</v>
      </c>
      <c r="D316" s="15">
        <v>286609</v>
      </c>
      <c r="E316" s="16">
        <v>497909</v>
      </c>
      <c r="F316" s="16">
        <f t="shared" si="94"/>
        <v>2523087</v>
      </c>
    </row>
    <row r="317" spans="1:7">
      <c r="A317" s="19">
        <v>2013</v>
      </c>
      <c r="B317" s="15">
        <v>532708</v>
      </c>
      <c r="C317" s="15">
        <v>1207133</v>
      </c>
      <c r="D317" s="15">
        <v>285651</v>
      </c>
      <c r="E317" s="16">
        <v>549306</v>
      </c>
      <c r="F317" s="16">
        <f t="shared" si="94"/>
        <v>2574798</v>
      </c>
    </row>
    <row r="318" spans="1:7">
      <c r="A318" s="19">
        <v>2014</v>
      </c>
      <c r="B318" s="15">
        <v>610301</v>
      </c>
      <c r="C318" s="15">
        <v>1172250</v>
      </c>
      <c r="D318" s="15">
        <v>270196</v>
      </c>
      <c r="E318" s="16">
        <v>576230</v>
      </c>
      <c r="F318" s="16">
        <f t="shared" si="94"/>
        <v>2628977</v>
      </c>
    </row>
    <row r="319" spans="1:7">
      <c r="A319" s="19">
        <v>2015</v>
      </c>
      <c r="B319" s="15">
        <v>578995</v>
      </c>
      <c r="C319" s="15">
        <v>1156025</v>
      </c>
      <c r="D319" s="15">
        <v>271248</v>
      </c>
      <c r="E319" s="16">
        <v>617953</v>
      </c>
      <c r="F319" s="16">
        <f t="shared" si="94"/>
        <v>2624221</v>
      </c>
    </row>
    <row r="320" spans="1:7">
      <c r="A320" s="19">
        <v>2016</v>
      </c>
      <c r="B320" s="15">
        <v>665987</v>
      </c>
      <c r="C320" s="15">
        <v>1152878</v>
      </c>
      <c r="D320" s="15">
        <v>285477</v>
      </c>
      <c r="E320" s="16">
        <v>571001</v>
      </c>
      <c r="F320" s="16">
        <f t="shared" si="94"/>
        <v>2675343</v>
      </c>
    </row>
    <row r="321" spans="1:6">
      <c r="A321" s="20">
        <v>2017</v>
      </c>
      <c r="B321" s="17">
        <v>583334</v>
      </c>
      <c r="C321" s="17">
        <v>1181495</v>
      </c>
      <c r="D321" s="17">
        <v>294148</v>
      </c>
      <c r="E321" s="18">
        <v>611882</v>
      </c>
      <c r="F321" s="18">
        <f t="shared" si="94"/>
        <v>2670859</v>
      </c>
    </row>
    <row r="322" spans="1:6">
      <c r="A322" s="3" t="s">
        <v>26</v>
      </c>
    </row>
    <row r="323" spans="1:6">
      <c r="A323" s="8" t="s">
        <v>27</v>
      </c>
    </row>
    <row r="324" spans="1:6">
      <c r="A324" s="6" t="s">
        <v>29</v>
      </c>
    </row>
    <row r="325" spans="1:6">
      <c r="A325" s="7" t="s">
        <v>30</v>
      </c>
    </row>
    <row r="328" spans="1:6">
      <c r="A328" s="72" t="s">
        <v>127</v>
      </c>
      <c r="B328" s="72"/>
      <c r="C328" s="72"/>
      <c r="D328" s="72"/>
      <c r="E328" s="72"/>
      <c r="F328" s="72"/>
    </row>
    <row r="329" spans="1:6" ht="29.25" customHeight="1">
      <c r="A329" s="87" t="s">
        <v>120</v>
      </c>
      <c r="B329" s="87"/>
      <c r="C329" s="87"/>
      <c r="D329" s="87"/>
      <c r="E329" s="87"/>
      <c r="F329" s="87"/>
    </row>
    <row r="330" spans="1:6">
      <c r="A330" s="72" t="s">
        <v>4</v>
      </c>
      <c r="B330" s="72"/>
      <c r="C330" s="72"/>
      <c r="D330" s="72"/>
      <c r="E330" s="72"/>
      <c r="F330" s="72"/>
    </row>
    <row r="331" spans="1:6" ht="30">
      <c r="A331" s="29" t="s">
        <v>57</v>
      </c>
      <c r="B331" s="30" t="s">
        <v>58</v>
      </c>
      <c r="C331" s="30" t="s">
        <v>59</v>
      </c>
      <c r="D331" s="30" t="s">
        <v>60</v>
      </c>
      <c r="E331" s="31" t="s">
        <v>61</v>
      </c>
      <c r="F331" s="32" t="s">
        <v>1</v>
      </c>
    </row>
    <row r="332" spans="1:6">
      <c r="A332" s="19">
        <v>2007</v>
      </c>
      <c r="B332" s="21">
        <f t="shared" ref="B332:B342" si="95">+B311/$F311*100</f>
        <v>19.422302790623078</v>
      </c>
      <c r="C332" s="21">
        <f t="shared" ref="C332:F332" si="96">+C311/$F311*100</f>
        <v>50.11940789762955</v>
      </c>
      <c r="D332" s="21">
        <f t="shared" si="96"/>
        <v>9.0722364389436834</v>
      </c>
      <c r="E332" s="22">
        <f t="shared" si="96"/>
        <v>21.386052872803685</v>
      </c>
      <c r="F332" s="22">
        <f t="shared" si="96"/>
        <v>100</v>
      </c>
    </row>
    <row r="333" spans="1:6">
      <c r="A333" s="19">
        <v>2008</v>
      </c>
      <c r="B333" s="21">
        <f t="shared" si="95"/>
        <v>18.100702506702092</v>
      </c>
      <c r="C333" s="21">
        <f t="shared" ref="C333:F342" si="97">+C312/$F312*100</f>
        <v>49.864293553040412</v>
      </c>
      <c r="D333" s="21">
        <f t="shared" si="97"/>
        <v>10.216289889270849</v>
      </c>
      <c r="E333" s="22">
        <f t="shared" si="97"/>
        <v>21.81871405098665</v>
      </c>
      <c r="F333" s="22">
        <f t="shared" si="97"/>
        <v>100</v>
      </c>
    </row>
    <row r="334" spans="1:6">
      <c r="A334" s="19">
        <v>2009</v>
      </c>
      <c r="B334" s="21">
        <f t="shared" si="95"/>
        <v>18.742238836342196</v>
      </c>
      <c r="C334" s="21">
        <f t="shared" si="97"/>
        <v>48.704656778309918</v>
      </c>
      <c r="D334" s="21">
        <f t="shared" si="97"/>
        <v>11.047370537781545</v>
      </c>
      <c r="E334" s="22">
        <f t="shared" si="97"/>
        <v>21.50573384756634</v>
      </c>
      <c r="F334" s="22">
        <f t="shared" si="97"/>
        <v>100</v>
      </c>
    </row>
    <row r="335" spans="1:6">
      <c r="A335" s="19">
        <v>2010</v>
      </c>
      <c r="B335" s="21">
        <f t="shared" si="95"/>
        <v>18.797147521264712</v>
      </c>
      <c r="C335" s="21">
        <f t="shared" si="97"/>
        <v>48.779841174376784</v>
      </c>
      <c r="D335" s="21">
        <f t="shared" si="97"/>
        <v>10.936056525883831</v>
      </c>
      <c r="E335" s="22">
        <f t="shared" si="97"/>
        <v>21.486954778474669</v>
      </c>
      <c r="F335" s="22">
        <f t="shared" si="97"/>
        <v>100</v>
      </c>
    </row>
    <row r="336" spans="1:6">
      <c r="A336" s="19">
        <v>2011</v>
      </c>
      <c r="B336" s="21">
        <f t="shared" si="95"/>
        <v>19.781937974405913</v>
      </c>
      <c r="C336" s="21">
        <f t="shared" si="97"/>
        <v>48.770589848584187</v>
      </c>
      <c r="D336" s="21">
        <f t="shared" si="97"/>
        <v>10.890761600989721</v>
      </c>
      <c r="E336" s="22">
        <f t="shared" si="97"/>
        <v>20.556710576020183</v>
      </c>
      <c r="F336" s="22">
        <f t="shared" si="97"/>
        <v>100</v>
      </c>
    </row>
    <row r="337" spans="1:6">
      <c r="A337" s="19">
        <v>2012</v>
      </c>
      <c r="B337" s="21">
        <f t="shared" si="95"/>
        <v>19.87101514929925</v>
      </c>
      <c r="C337" s="21">
        <f t="shared" si="97"/>
        <v>49.035407815901713</v>
      </c>
      <c r="D337" s="21">
        <f t="shared" si="97"/>
        <v>11.359457680214753</v>
      </c>
      <c r="E337" s="22">
        <f t="shared" si="97"/>
        <v>19.734119354584283</v>
      </c>
      <c r="F337" s="22">
        <f t="shared" si="97"/>
        <v>100</v>
      </c>
    </row>
    <row r="338" spans="1:6">
      <c r="A338" s="19">
        <v>2013</v>
      </c>
      <c r="B338" s="21">
        <f t="shared" si="95"/>
        <v>20.689312326636884</v>
      </c>
      <c r="C338" s="21">
        <f t="shared" si="97"/>
        <v>46.882629239264595</v>
      </c>
      <c r="D338" s="21">
        <f t="shared" si="97"/>
        <v>11.094113013914102</v>
      </c>
      <c r="E338" s="22">
        <f t="shared" si="97"/>
        <v>21.333945420184421</v>
      </c>
      <c r="F338" s="22">
        <f t="shared" si="97"/>
        <v>100</v>
      </c>
    </row>
    <row r="339" spans="1:6">
      <c r="A339" s="19">
        <v>2014</v>
      </c>
      <c r="B339" s="21">
        <f t="shared" si="95"/>
        <v>23.214390996954329</v>
      </c>
      <c r="C339" s="21">
        <f t="shared" si="97"/>
        <v>44.589587508753404</v>
      </c>
      <c r="D339" s="21">
        <f t="shared" si="97"/>
        <v>10.277609883996702</v>
      </c>
      <c r="E339" s="22">
        <f t="shared" si="97"/>
        <v>21.918411610295564</v>
      </c>
      <c r="F339" s="22">
        <f t="shared" si="97"/>
        <v>100</v>
      </c>
    </row>
    <row r="340" spans="1:6">
      <c r="A340" s="19">
        <v>2015</v>
      </c>
      <c r="B340" s="21">
        <f t="shared" si="95"/>
        <v>22.063499987234305</v>
      </c>
      <c r="C340" s="21">
        <f t="shared" si="97"/>
        <v>44.052120610268723</v>
      </c>
      <c r="D340" s="21">
        <f t="shared" si="97"/>
        <v>10.336324570224841</v>
      </c>
      <c r="E340" s="22">
        <f t="shared" si="97"/>
        <v>23.548054832272129</v>
      </c>
      <c r="F340" s="22">
        <f t="shared" si="97"/>
        <v>100</v>
      </c>
    </row>
    <row r="341" spans="1:6">
      <c r="A341" s="19">
        <v>2016</v>
      </c>
      <c r="B341" s="21">
        <f t="shared" si="95"/>
        <v>24.893518326435153</v>
      </c>
      <c r="C341" s="21">
        <f t="shared" si="97"/>
        <v>43.092717457163438</v>
      </c>
      <c r="D341" s="21">
        <f t="shared" si="97"/>
        <v>10.670669144106009</v>
      </c>
      <c r="E341" s="22">
        <f t="shared" si="97"/>
        <v>21.343095072295405</v>
      </c>
      <c r="F341" s="22">
        <f t="shared" si="97"/>
        <v>100</v>
      </c>
    </row>
    <row r="342" spans="1:6">
      <c r="A342" s="20">
        <v>2017</v>
      </c>
      <c r="B342" s="23">
        <f t="shared" si="95"/>
        <v>21.840688707266089</v>
      </c>
      <c r="C342" s="23">
        <f t="shared" si="97"/>
        <v>44.236517165451268</v>
      </c>
      <c r="D342" s="23">
        <f t="shared" si="97"/>
        <v>11.013235816641762</v>
      </c>
      <c r="E342" s="24">
        <f t="shared" si="97"/>
        <v>22.909558310640886</v>
      </c>
      <c r="F342" s="24">
        <f t="shared" si="97"/>
        <v>100</v>
      </c>
    </row>
    <row r="343" spans="1:6">
      <c r="A343" s="3" t="s">
        <v>26</v>
      </c>
      <c r="B343" s="1"/>
      <c r="C343" s="1"/>
      <c r="D343" s="1"/>
      <c r="E343" s="1"/>
      <c r="F343" s="1"/>
    </row>
    <row r="344" spans="1:6">
      <c r="A344" s="8" t="s">
        <v>27</v>
      </c>
      <c r="B344" s="1"/>
      <c r="C344" s="1"/>
      <c r="D344" s="1"/>
      <c r="E344" s="1"/>
      <c r="F344" s="1"/>
    </row>
    <row r="345" spans="1:6">
      <c r="A345" s="6" t="s">
        <v>29</v>
      </c>
      <c r="B345" s="1"/>
      <c r="C345" s="1"/>
      <c r="D345" s="1"/>
      <c r="E345" s="1"/>
      <c r="F345" s="1"/>
    </row>
    <row r="346" spans="1:6">
      <c r="A346" s="7" t="s">
        <v>30</v>
      </c>
      <c r="B346" s="1"/>
      <c r="C346" s="1"/>
      <c r="D346" s="1"/>
      <c r="E346" s="1"/>
      <c r="F346" s="1"/>
    </row>
    <row r="349" spans="1:6">
      <c r="A349" s="72" t="s">
        <v>69</v>
      </c>
      <c r="B349" s="72"/>
      <c r="C349" s="72"/>
      <c r="D349" s="72"/>
      <c r="E349" s="72"/>
      <c r="F349" s="72"/>
    </row>
    <row r="350" spans="1:6" ht="29.25" customHeight="1">
      <c r="A350" s="87" t="s">
        <v>120</v>
      </c>
      <c r="B350" s="87"/>
      <c r="C350" s="87"/>
      <c r="D350" s="87"/>
      <c r="E350" s="87"/>
      <c r="F350" s="87"/>
    </row>
    <row r="351" spans="1:6">
      <c r="A351" s="72" t="s">
        <v>20</v>
      </c>
      <c r="B351" s="72"/>
      <c r="C351" s="72"/>
      <c r="D351" s="72"/>
      <c r="E351" s="72"/>
      <c r="F351" s="72"/>
    </row>
    <row r="352" spans="1:6" ht="30">
      <c r="A352" s="29" t="s">
        <v>5</v>
      </c>
      <c r="B352" s="30" t="s">
        <v>58</v>
      </c>
      <c r="C352" s="30" t="s">
        <v>59</v>
      </c>
      <c r="D352" s="30" t="s">
        <v>60</v>
      </c>
      <c r="E352" s="31" t="s">
        <v>61</v>
      </c>
      <c r="F352" s="32" t="s">
        <v>1</v>
      </c>
    </row>
    <row r="353" spans="1:7">
      <c r="A353" s="19" t="s">
        <v>6</v>
      </c>
      <c r="B353" s="15">
        <f>+B321-B311</f>
        <v>119523</v>
      </c>
      <c r="C353" s="15">
        <f t="shared" ref="C353:F353" si="98">+C321-C311</f>
        <v>-15373</v>
      </c>
      <c r="D353" s="15">
        <f t="shared" si="98"/>
        <v>77500</v>
      </c>
      <c r="E353" s="16">
        <f t="shared" si="98"/>
        <v>101176</v>
      </c>
      <c r="F353" s="16">
        <f t="shared" si="98"/>
        <v>282826</v>
      </c>
    </row>
    <row r="354" spans="1:7">
      <c r="A354" s="20" t="s">
        <v>7</v>
      </c>
      <c r="B354" s="23">
        <f>+B353/B311*100</f>
        <v>25.769763977137238</v>
      </c>
      <c r="C354" s="23">
        <f t="shared" ref="C354:F354" si="99">+C353/C311*100</f>
        <v>-1.2844357105378372</v>
      </c>
      <c r="D354" s="23">
        <f t="shared" si="99"/>
        <v>35.772312691554966</v>
      </c>
      <c r="E354" s="24">
        <f t="shared" si="99"/>
        <v>19.811006724025173</v>
      </c>
      <c r="F354" s="24">
        <f t="shared" si="99"/>
        <v>11.843471174812073</v>
      </c>
    </row>
    <row r="355" spans="1:7">
      <c r="A355" s="3" t="s">
        <v>26</v>
      </c>
      <c r="B355" s="1"/>
      <c r="C355" s="1"/>
      <c r="D355" s="1"/>
      <c r="E355" s="1"/>
      <c r="F355" s="1"/>
    </row>
    <row r="356" spans="1:7">
      <c r="A356" s="8" t="s">
        <v>27</v>
      </c>
      <c r="B356" s="1"/>
      <c r="C356" s="1"/>
      <c r="D356" s="1"/>
      <c r="E356" s="1"/>
      <c r="F356" s="1"/>
    </row>
    <row r="357" spans="1:7">
      <c r="A357" s="6" t="s">
        <v>29</v>
      </c>
      <c r="B357" s="1"/>
      <c r="C357" s="1"/>
      <c r="D357" s="1"/>
      <c r="E357" s="1"/>
      <c r="F357" s="1"/>
    </row>
    <row r="358" spans="1:7">
      <c r="A358" s="7" t="s">
        <v>30</v>
      </c>
      <c r="B358" s="1"/>
      <c r="C358" s="1"/>
      <c r="D358" s="1"/>
      <c r="E358" s="1"/>
      <c r="F358" s="1"/>
    </row>
    <row r="361" spans="1:7">
      <c r="A361" s="72" t="s">
        <v>128</v>
      </c>
      <c r="B361" s="72"/>
      <c r="C361" s="72"/>
      <c r="D361" s="72"/>
      <c r="E361" s="72"/>
      <c r="F361" s="72"/>
      <c r="G361" s="72"/>
    </row>
    <row r="362" spans="1:7" ht="30.75" customHeight="1">
      <c r="A362" s="71" t="s">
        <v>63</v>
      </c>
      <c r="B362" s="71"/>
      <c r="C362" s="71"/>
      <c r="D362" s="71"/>
      <c r="E362" s="71"/>
      <c r="F362" s="71"/>
      <c r="G362" s="71"/>
    </row>
    <row r="363" spans="1:7">
      <c r="A363" s="80" t="s">
        <v>0</v>
      </c>
      <c r="B363" s="73" t="s">
        <v>64</v>
      </c>
      <c r="C363" s="74"/>
      <c r="D363" s="74"/>
      <c r="E363" s="74"/>
      <c r="F363" s="75"/>
      <c r="G363" s="78" t="s">
        <v>1</v>
      </c>
    </row>
    <row r="364" spans="1:7" ht="45">
      <c r="A364" s="81"/>
      <c r="B364" s="34" t="s">
        <v>65</v>
      </c>
      <c r="C364" s="34" t="s">
        <v>66</v>
      </c>
      <c r="D364" s="34" t="s">
        <v>67</v>
      </c>
      <c r="E364" s="34" t="s">
        <v>119</v>
      </c>
      <c r="F364" s="35" t="s">
        <v>68</v>
      </c>
      <c r="G364" s="79"/>
    </row>
    <row r="365" spans="1:7">
      <c r="A365" s="19">
        <v>2007</v>
      </c>
      <c r="B365" s="15">
        <v>463280</v>
      </c>
      <c r="C365" s="15">
        <v>294931</v>
      </c>
      <c r="D365" s="15">
        <v>15310</v>
      </c>
      <c r="E365" s="15">
        <v>35671</v>
      </c>
      <c r="F365" s="16">
        <v>0</v>
      </c>
      <c r="G365" s="16">
        <f>+B365+C365+D365+E365+F365</f>
        <v>809192</v>
      </c>
    </row>
    <row r="366" spans="1:7">
      <c r="A366" s="19">
        <v>2008</v>
      </c>
      <c r="B366" s="15">
        <v>461217</v>
      </c>
      <c r="C366" s="15">
        <v>270131</v>
      </c>
      <c r="D366" s="15">
        <v>23299</v>
      </c>
      <c r="E366" s="15">
        <v>48170</v>
      </c>
      <c r="F366" s="16">
        <v>2886</v>
      </c>
      <c r="G366" s="16">
        <f t="shared" ref="G366:G375" si="100">+B366+C366+D366+E366+F366</f>
        <v>805703</v>
      </c>
    </row>
    <row r="367" spans="1:7">
      <c r="A367" s="19">
        <v>2009</v>
      </c>
      <c r="B367" s="15">
        <v>496035</v>
      </c>
      <c r="C367" s="15">
        <v>251155</v>
      </c>
      <c r="D367" s="15">
        <v>32312</v>
      </c>
      <c r="E367" s="15">
        <v>62674</v>
      </c>
      <c r="F367" s="16">
        <v>2638</v>
      </c>
      <c r="G367" s="16">
        <f t="shared" si="100"/>
        <v>844814</v>
      </c>
    </row>
    <row r="368" spans="1:7">
      <c r="A368" s="19">
        <v>2010</v>
      </c>
      <c r="B368" s="15">
        <v>470587</v>
      </c>
      <c r="C368" s="15">
        <v>244075</v>
      </c>
      <c r="D368" s="15">
        <v>46382</v>
      </c>
      <c r="E368" s="15">
        <v>47102</v>
      </c>
      <c r="F368" s="16">
        <v>0</v>
      </c>
      <c r="G368" s="16">
        <f t="shared" si="100"/>
        <v>808146</v>
      </c>
    </row>
    <row r="369" spans="1:7">
      <c r="A369" s="19">
        <v>2011</v>
      </c>
      <c r="B369" s="15">
        <v>522169</v>
      </c>
      <c r="C369" s="15">
        <v>239827</v>
      </c>
      <c r="D369" s="15">
        <v>38566</v>
      </c>
      <c r="E369" s="15">
        <v>40685</v>
      </c>
      <c r="F369" s="16">
        <v>1902</v>
      </c>
      <c r="G369" s="16">
        <f t="shared" si="100"/>
        <v>843149</v>
      </c>
    </row>
    <row r="370" spans="1:7">
      <c r="A370" s="19">
        <v>2012</v>
      </c>
      <c r="B370" s="15">
        <v>554266</v>
      </c>
      <c r="C370" s="15">
        <v>205656</v>
      </c>
      <c r="D370" s="15">
        <v>23804</v>
      </c>
      <c r="E370" s="15">
        <v>50589</v>
      </c>
      <c r="F370" s="16">
        <v>1949</v>
      </c>
      <c r="G370" s="16">
        <f t="shared" si="100"/>
        <v>836264</v>
      </c>
    </row>
    <row r="371" spans="1:7">
      <c r="A371" s="19">
        <v>2013</v>
      </c>
      <c r="B371" s="15">
        <v>625997</v>
      </c>
      <c r="C371" s="15">
        <v>237022</v>
      </c>
      <c r="D371" s="15">
        <v>33976</v>
      </c>
      <c r="E371" s="15">
        <v>37596</v>
      </c>
      <c r="F371" s="16">
        <v>763</v>
      </c>
      <c r="G371" s="16">
        <f t="shared" si="100"/>
        <v>935354</v>
      </c>
    </row>
    <row r="372" spans="1:7">
      <c r="A372" s="19">
        <v>2014</v>
      </c>
      <c r="B372" s="15">
        <v>695754</v>
      </c>
      <c r="C372" s="15">
        <v>285540</v>
      </c>
      <c r="D372" s="15">
        <v>33039</v>
      </c>
      <c r="E372" s="15">
        <v>30853</v>
      </c>
      <c r="F372" s="16">
        <v>0</v>
      </c>
      <c r="G372" s="16">
        <f t="shared" si="100"/>
        <v>1045186</v>
      </c>
    </row>
    <row r="373" spans="1:7">
      <c r="A373" s="19">
        <v>2015</v>
      </c>
      <c r="B373" s="15">
        <v>671384</v>
      </c>
      <c r="C373" s="15">
        <v>308440</v>
      </c>
      <c r="D373" s="15">
        <v>31276</v>
      </c>
      <c r="E373" s="15">
        <v>30857</v>
      </c>
      <c r="F373" s="16">
        <v>3543</v>
      </c>
      <c r="G373" s="16">
        <f t="shared" si="100"/>
        <v>1045500</v>
      </c>
    </row>
    <row r="374" spans="1:7">
      <c r="A374" s="19">
        <v>2016</v>
      </c>
      <c r="B374" s="15">
        <v>720210</v>
      </c>
      <c r="C374" s="15">
        <v>259474</v>
      </c>
      <c r="D374" s="15">
        <v>37336</v>
      </c>
      <c r="E374" s="15">
        <v>20002</v>
      </c>
      <c r="F374" s="16">
        <v>1109</v>
      </c>
      <c r="G374" s="16">
        <f t="shared" si="100"/>
        <v>1038131</v>
      </c>
    </row>
    <row r="375" spans="1:7">
      <c r="A375" s="20">
        <v>2017</v>
      </c>
      <c r="B375" s="17">
        <v>648409</v>
      </c>
      <c r="C375" s="17">
        <v>272571</v>
      </c>
      <c r="D375" s="17">
        <v>32966</v>
      </c>
      <c r="E375" s="17">
        <v>35233</v>
      </c>
      <c r="F375" s="18">
        <v>1781</v>
      </c>
      <c r="G375" s="18">
        <f t="shared" si="100"/>
        <v>990960</v>
      </c>
    </row>
    <row r="376" spans="1:7">
      <c r="A376" s="3" t="s">
        <v>26</v>
      </c>
    </row>
    <row r="377" spans="1:7">
      <c r="A377" s="8" t="s">
        <v>27</v>
      </c>
    </row>
    <row r="378" spans="1:7">
      <c r="A378" s="10" t="s">
        <v>116</v>
      </c>
    </row>
    <row r="379" spans="1:7">
      <c r="A379" s="10" t="s">
        <v>117</v>
      </c>
    </row>
    <row r="380" spans="1:7">
      <c r="A380" s="10" t="s">
        <v>118</v>
      </c>
    </row>
    <row r="381" spans="1:7">
      <c r="A381" s="10" t="s">
        <v>115</v>
      </c>
    </row>
    <row r="382" spans="1:7">
      <c r="A382" s="6" t="s">
        <v>29</v>
      </c>
    </row>
    <row r="383" spans="1:7">
      <c r="A383" s="7" t="s">
        <v>30</v>
      </c>
    </row>
    <row r="386" spans="1:7">
      <c r="A386" s="72" t="s">
        <v>129</v>
      </c>
      <c r="B386" s="72"/>
      <c r="C386" s="72"/>
      <c r="D386" s="72"/>
      <c r="E386" s="72"/>
      <c r="F386" s="72"/>
      <c r="G386" s="72"/>
    </row>
    <row r="387" spans="1:7" ht="29.25" customHeight="1">
      <c r="A387" s="71" t="s">
        <v>63</v>
      </c>
      <c r="B387" s="71"/>
      <c r="C387" s="71"/>
      <c r="D387" s="71"/>
      <c r="E387" s="71"/>
      <c r="F387" s="71"/>
      <c r="G387" s="71"/>
    </row>
    <row r="388" spans="1:7">
      <c r="A388" s="72" t="s">
        <v>4</v>
      </c>
      <c r="B388" s="72"/>
      <c r="C388" s="72"/>
      <c r="D388" s="72"/>
      <c r="E388" s="72"/>
      <c r="F388" s="72"/>
      <c r="G388" s="72"/>
    </row>
    <row r="389" spans="1:7">
      <c r="A389" s="80" t="s">
        <v>0</v>
      </c>
      <c r="B389" s="73" t="s">
        <v>64</v>
      </c>
      <c r="C389" s="74"/>
      <c r="D389" s="74"/>
      <c r="E389" s="74"/>
      <c r="F389" s="75"/>
      <c r="G389" s="80" t="s">
        <v>1</v>
      </c>
    </row>
    <row r="390" spans="1:7" ht="45">
      <c r="A390" s="81"/>
      <c r="B390" s="34" t="s">
        <v>65</v>
      </c>
      <c r="C390" s="34" t="s">
        <v>66</v>
      </c>
      <c r="D390" s="34" t="s">
        <v>67</v>
      </c>
      <c r="E390" s="34" t="s">
        <v>119</v>
      </c>
      <c r="F390" s="34" t="s">
        <v>68</v>
      </c>
      <c r="G390" s="81"/>
    </row>
    <row r="391" spans="1:7">
      <c r="A391" s="19">
        <v>2007</v>
      </c>
      <c r="B391" s="21">
        <f t="shared" ref="B391:B401" si="101">+B365/$G365*100</f>
        <v>57.252172537543622</v>
      </c>
      <c r="C391" s="21">
        <f t="shared" ref="C391:G391" si="102">+C365/$G365*100</f>
        <v>36.447592166012512</v>
      </c>
      <c r="D391" s="21">
        <f t="shared" si="102"/>
        <v>1.8920107959544832</v>
      </c>
      <c r="E391" s="21">
        <f t="shared" si="102"/>
        <v>4.4082245004893768</v>
      </c>
      <c r="F391" s="21">
        <f t="shared" si="102"/>
        <v>0</v>
      </c>
      <c r="G391" s="36">
        <f t="shared" si="102"/>
        <v>100</v>
      </c>
    </row>
    <row r="392" spans="1:7">
      <c r="A392" s="19">
        <v>2008</v>
      </c>
      <c r="B392" s="21">
        <f t="shared" si="101"/>
        <v>57.244046503488256</v>
      </c>
      <c r="C392" s="21">
        <f t="shared" ref="C392:G401" si="103">+C366/$G366*100</f>
        <v>33.527366784038286</v>
      </c>
      <c r="D392" s="21">
        <f t="shared" si="103"/>
        <v>2.8917603633100533</v>
      </c>
      <c r="E392" s="21">
        <f t="shared" si="103"/>
        <v>5.9786298425102053</v>
      </c>
      <c r="F392" s="21">
        <f t="shared" si="103"/>
        <v>0.35819650665319602</v>
      </c>
      <c r="G392" s="36">
        <f t="shared" si="103"/>
        <v>100</v>
      </c>
    </row>
    <row r="393" spans="1:7">
      <c r="A393" s="19">
        <v>2009</v>
      </c>
      <c r="B393" s="21">
        <f t="shared" si="101"/>
        <v>58.715291176519322</v>
      </c>
      <c r="C393" s="21">
        <f t="shared" si="103"/>
        <v>29.729029111733468</v>
      </c>
      <c r="D393" s="21">
        <f t="shared" si="103"/>
        <v>3.824747222465537</v>
      </c>
      <c r="E393" s="21">
        <f t="shared" si="103"/>
        <v>7.4186744064373933</v>
      </c>
      <c r="F393" s="21">
        <f t="shared" si="103"/>
        <v>0.31225808284427103</v>
      </c>
      <c r="G393" s="36">
        <f t="shared" si="103"/>
        <v>100</v>
      </c>
    </row>
    <row r="394" spans="1:7">
      <c r="A394" s="19">
        <v>2010</v>
      </c>
      <c r="B394" s="21">
        <f t="shared" si="101"/>
        <v>58.230443508969913</v>
      </c>
      <c r="C394" s="21">
        <f t="shared" si="103"/>
        <v>30.201844716177522</v>
      </c>
      <c r="D394" s="21">
        <f t="shared" si="103"/>
        <v>5.739309481207604</v>
      </c>
      <c r="E394" s="21">
        <f t="shared" si="103"/>
        <v>5.8284022936449604</v>
      </c>
      <c r="F394" s="21">
        <f t="shared" si="103"/>
        <v>0</v>
      </c>
      <c r="G394" s="36">
        <f t="shared" si="103"/>
        <v>100</v>
      </c>
    </row>
    <row r="395" spans="1:7">
      <c r="A395" s="19">
        <v>2011</v>
      </c>
      <c r="B395" s="21">
        <f t="shared" si="101"/>
        <v>61.930809382446043</v>
      </c>
      <c r="C395" s="21">
        <f t="shared" si="103"/>
        <v>28.444201440077617</v>
      </c>
      <c r="D395" s="21">
        <f t="shared" si="103"/>
        <v>4.5740432592578539</v>
      </c>
      <c r="E395" s="21">
        <f t="shared" si="103"/>
        <v>4.8253630141291755</v>
      </c>
      <c r="F395" s="21">
        <f t="shared" si="103"/>
        <v>0.22558290408931278</v>
      </c>
      <c r="G395" s="36">
        <f t="shared" si="103"/>
        <v>100</v>
      </c>
    </row>
    <row r="396" spans="1:7">
      <c r="A396" s="19">
        <v>2012</v>
      </c>
      <c r="B396" s="21">
        <f t="shared" si="101"/>
        <v>66.278830608515975</v>
      </c>
      <c r="C396" s="21">
        <f t="shared" si="103"/>
        <v>24.592234031358519</v>
      </c>
      <c r="D396" s="21">
        <f t="shared" si="103"/>
        <v>2.8464695359360204</v>
      </c>
      <c r="E396" s="21">
        <f t="shared" si="103"/>
        <v>6.0494054509102391</v>
      </c>
      <c r="F396" s="21">
        <f t="shared" si="103"/>
        <v>0.23306037327925153</v>
      </c>
      <c r="G396" s="36">
        <f t="shared" si="103"/>
        <v>100</v>
      </c>
    </row>
    <row r="397" spans="1:7">
      <c r="A397" s="19">
        <v>2013</v>
      </c>
      <c r="B397" s="21">
        <f t="shared" si="101"/>
        <v>66.926211894106402</v>
      </c>
      <c r="C397" s="21">
        <f t="shared" si="103"/>
        <v>25.340352422719096</v>
      </c>
      <c r="D397" s="21">
        <f t="shared" si="103"/>
        <v>3.6324215216912528</v>
      </c>
      <c r="E397" s="21">
        <f t="shared" si="103"/>
        <v>4.0194407678803961</v>
      </c>
      <c r="F397" s="21">
        <f t="shared" si="103"/>
        <v>8.1573393602849834E-2</v>
      </c>
      <c r="G397" s="36">
        <f t="shared" si="103"/>
        <v>100</v>
      </c>
    </row>
    <row r="398" spans="1:7">
      <c r="A398" s="19">
        <v>2014</v>
      </c>
      <c r="B398" s="21">
        <f t="shared" si="101"/>
        <v>66.567481768795218</v>
      </c>
      <c r="C398" s="21">
        <f t="shared" si="103"/>
        <v>27.319539297311675</v>
      </c>
      <c r="D398" s="21">
        <f t="shared" si="103"/>
        <v>3.1610641550881855</v>
      </c>
      <c r="E398" s="21">
        <f t="shared" si="103"/>
        <v>2.9519147788049209</v>
      </c>
      <c r="F398" s="21">
        <f t="shared" si="103"/>
        <v>0</v>
      </c>
      <c r="G398" s="36">
        <f t="shared" si="103"/>
        <v>100</v>
      </c>
    </row>
    <row r="399" spans="1:7">
      <c r="A399" s="19">
        <v>2015</v>
      </c>
      <c r="B399" s="21">
        <f t="shared" si="101"/>
        <v>64.216547106647539</v>
      </c>
      <c r="C399" s="21">
        <f t="shared" si="103"/>
        <v>29.501673840267816</v>
      </c>
      <c r="D399" s="21">
        <f t="shared" si="103"/>
        <v>2.991487326637972</v>
      </c>
      <c r="E399" s="21">
        <f t="shared" si="103"/>
        <v>2.9514108082257291</v>
      </c>
      <c r="F399" s="21">
        <f t="shared" si="103"/>
        <v>0.3388809182209469</v>
      </c>
      <c r="G399" s="36">
        <f t="shared" si="103"/>
        <v>100</v>
      </c>
    </row>
    <row r="400" spans="1:7">
      <c r="A400" s="19">
        <v>2016</v>
      </c>
      <c r="B400" s="21">
        <f t="shared" si="101"/>
        <v>69.375637564045391</v>
      </c>
      <c r="C400" s="21">
        <f t="shared" si="103"/>
        <v>24.994340791287421</v>
      </c>
      <c r="D400" s="21">
        <f t="shared" si="103"/>
        <v>3.5964632594537687</v>
      </c>
      <c r="E400" s="21">
        <f t="shared" si="103"/>
        <v>1.9267317901112673</v>
      </c>
      <c r="F400" s="21">
        <f t="shared" si="103"/>
        <v>0.10682659510215956</v>
      </c>
      <c r="G400" s="36">
        <f t="shared" si="103"/>
        <v>100</v>
      </c>
    </row>
    <row r="401" spans="1:7">
      <c r="A401" s="20">
        <v>2017</v>
      </c>
      <c r="B401" s="23">
        <f t="shared" si="101"/>
        <v>65.432408977153472</v>
      </c>
      <c r="C401" s="23">
        <f t="shared" si="103"/>
        <v>27.505751998062482</v>
      </c>
      <c r="D401" s="23">
        <f t="shared" si="103"/>
        <v>3.3266731250504562</v>
      </c>
      <c r="E401" s="23">
        <f t="shared" si="103"/>
        <v>3.5554411883426171</v>
      </c>
      <c r="F401" s="23">
        <f t="shared" si="103"/>
        <v>0.1797247113909744</v>
      </c>
      <c r="G401" s="37">
        <f t="shared" si="103"/>
        <v>100</v>
      </c>
    </row>
    <row r="402" spans="1:7">
      <c r="A402" s="3" t="s">
        <v>26</v>
      </c>
      <c r="B402" s="1"/>
      <c r="C402" s="1"/>
      <c r="D402" s="1"/>
      <c r="E402" s="1"/>
      <c r="F402" s="1"/>
      <c r="G402" s="1"/>
    </row>
    <row r="403" spans="1:7">
      <c r="A403" s="8" t="s">
        <v>27</v>
      </c>
      <c r="B403" s="1"/>
      <c r="C403" s="1"/>
      <c r="D403" s="1"/>
      <c r="E403" s="1"/>
      <c r="F403" s="1"/>
      <c r="G403" s="1"/>
    </row>
    <row r="404" spans="1:7">
      <c r="A404" s="10" t="s">
        <v>116</v>
      </c>
      <c r="B404" s="1"/>
      <c r="C404" s="1"/>
      <c r="D404" s="1"/>
      <c r="E404" s="1"/>
      <c r="F404" s="1"/>
      <c r="G404" s="1"/>
    </row>
    <row r="405" spans="1:7">
      <c r="A405" s="10" t="s">
        <v>117</v>
      </c>
      <c r="B405" s="1"/>
      <c r="C405" s="1"/>
      <c r="D405" s="1"/>
      <c r="E405" s="1"/>
      <c r="F405" s="1"/>
      <c r="G405" s="1"/>
    </row>
    <row r="406" spans="1:7">
      <c r="A406" s="10" t="s">
        <v>118</v>
      </c>
      <c r="B406" s="1"/>
      <c r="C406" s="1"/>
      <c r="D406" s="1"/>
      <c r="E406" s="1"/>
      <c r="F406" s="1"/>
      <c r="G406" s="1"/>
    </row>
    <row r="407" spans="1:7">
      <c r="A407" s="10" t="s">
        <v>115</v>
      </c>
      <c r="B407" s="1"/>
      <c r="C407" s="1"/>
      <c r="D407" s="1"/>
      <c r="E407" s="1"/>
      <c r="F407" s="1"/>
      <c r="G407" s="1"/>
    </row>
    <row r="408" spans="1:7">
      <c r="A408" s="6" t="s">
        <v>29</v>
      </c>
      <c r="B408" s="1"/>
      <c r="C408" s="1"/>
      <c r="D408" s="1"/>
      <c r="E408" s="1"/>
      <c r="F408" s="1"/>
      <c r="G408" s="1"/>
    </row>
    <row r="409" spans="1:7">
      <c r="A409" s="7" t="s">
        <v>30</v>
      </c>
      <c r="B409" s="1"/>
      <c r="C409" s="1"/>
      <c r="D409" s="1"/>
      <c r="E409" s="1"/>
      <c r="F409" s="1"/>
      <c r="G409" s="1"/>
    </row>
    <row r="412" spans="1:7">
      <c r="A412" s="72" t="s">
        <v>130</v>
      </c>
      <c r="B412" s="72"/>
      <c r="C412" s="72"/>
      <c r="D412" s="72"/>
      <c r="E412" s="72"/>
      <c r="F412" s="72"/>
      <c r="G412" s="72"/>
    </row>
    <row r="413" spans="1:7" ht="29.25" customHeight="1">
      <c r="A413" s="71" t="s">
        <v>63</v>
      </c>
      <c r="B413" s="71"/>
      <c r="C413" s="71"/>
      <c r="D413" s="71"/>
      <c r="E413" s="71"/>
      <c r="F413" s="71"/>
      <c r="G413" s="71"/>
    </row>
    <row r="414" spans="1:7">
      <c r="A414" s="72" t="s">
        <v>20</v>
      </c>
      <c r="B414" s="72"/>
      <c r="C414" s="72"/>
      <c r="D414" s="72"/>
      <c r="E414" s="72"/>
      <c r="F414" s="72"/>
      <c r="G414" s="72"/>
    </row>
    <row r="415" spans="1:7" ht="13.5" customHeight="1">
      <c r="A415" s="76" t="s">
        <v>5</v>
      </c>
      <c r="B415" s="73" t="s">
        <v>64</v>
      </c>
      <c r="C415" s="74"/>
      <c r="D415" s="74"/>
      <c r="E415" s="74"/>
      <c r="F415" s="75"/>
      <c r="G415" s="80" t="s">
        <v>1</v>
      </c>
    </row>
    <row r="416" spans="1:7" ht="45">
      <c r="A416" s="77"/>
      <c r="B416" s="34" t="s">
        <v>65</v>
      </c>
      <c r="C416" s="34" t="s">
        <v>66</v>
      </c>
      <c r="D416" s="34" t="s">
        <v>67</v>
      </c>
      <c r="E416" s="34" t="s">
        <v>119</v>
      </c>
      <c r="F416" s="34" t="s">
        <v>68</v>
      </c>
      <c r="G416" s="81"/>
    </row>
    <row r="417" spans="1:7">
      <c r="A417" s="19" t="s">
        <v>6</v>
      </c>
      <c r="B417" s="15">
        <f>+B375-B365</f>
        <v>185129</v>
      </c>
      <c r="C417" s="15">
        <f t="shared" ref="C417:G417" si="104">+C375-C365</f>
        <v>-22360</v>
      </c>
      <c r="D417" s="15">
        <f t="shared" si="104"/>
        <v>17656</v>
      </c>
      <c r="E417" s="15">
        <f t="shared" si="104"/>
        <v>-438</v>
      </c>
      <c r="F417" s="15">
        <f t="shared" si="104"/>
        <v>1781</v>
      </c>
      <c r="G417" s="19">
        <f t="shared" si="104"/>
        <v>181768</v>
      </c>
    </row>
    <row r="418" spans="1:7">
      <c r="A418" s="20" t="s">
        <v>7</v>
      </c>
      <c r="B418" s="23">
        <f>+B417/B365*100</f>
        <v>39.960499050250384</v>
      </c>
      <c r="C418" s="23">
        <f t="shared" ref="C418:G418" si="105">+C417/C365*100</f>
        <v>-7.5814343015824042</v>
      </c>
      <c r="D418" s="23">
        <f t="shared" si="105"/>
        <v>115.32331809274983</v>
      </c>
      <c r="E418" s="23">
        <f t="shared" si="105"/>
        <v>-1.2278882004990048</v>
      </c>
      <c r="F418" s="38" t="s">
        <v>159</v>
      </c>
      <c r="G418" s="37">
        <f t="shared" si="105"/>
        <v>22.462901264471224</v>
      </c>
    </row>
    <row r="419" spans="1:7">
      <c r="A419" s="3" t="s">
        <v>26</v>
      </c>
      <c r="B419" s="1"/>
      <c r="C419" s="1"/>
      <c r="D419" s="1"/>
      <c r="E419" s="1"/>
      <c r="F419" s="1"/>
      <c r="G419" s="1"/>
    </row>
    <row r="420" spans="1:7">
      <c r="A420" s="8" t="s">
        <v>27</v>
      </c>
      <c r="B420" s="1"/>
      <c r="C420" s="1"/>
      <c r="D420" s="1"/>
      <c r="E420" s="1"/>
      <c r="F420" s="1"/>
      <c r="G420" s="1"/>
    </row>
    <row r="421" spans="1:7">
      <c r="A421" s="10" t="s">
        <v>116</v>
      </c>
      <c r="B421" s="1"/>
      <c r="C421" s="1"/>
      <c r="D421" s="1"/>
      <c r="E421" s="1"/>
      <c r="F421" s="1"/>
      <c r="G421" s="1"/>
    </row>
    <row r="422" spans="1:7">
      <c r="A422" s="10" t="s">
        <v>117</v>
      </c>
      <c r="B422" s="1"/>
      <c r="C422" s="1"/>
      <c r="D422" s="1"/>
      <c r="E422" s="1"/>
      <c r="F422" s="1"/>
      <c r="G422" s="1"/>
    </row>
    <row r="423" spans="1:7">
      <c r="A423" s="10" t="s">
        <v>118</v>
      </c>
      <c r="B423" s="1"/>
      <c r="C423" s="1"/>
      <c r="D423" s="1"/>
      <c r="E423" s="1"/>
      <c r="F423" s="1"/>
      <c r="G423" s="1"/>
    </row>
    <row r="424" spans="1:7">
      <c r="A424" s="10" t="s">
        <v>115</v>
      </c>
      <c r="B424" s="1"/>
      <c r="C424" s="1"/>
      <c r="D424" s="1"/>
      <c r="E424" s="1"/>
      <c r="F424" s="1"/>
      <c r="G424" s="1"/>
    </row>
    <row r="425" spans="1:7">
      <c r="A425" s="6" t="s">
        <v>29</v>
      </c>
      <c r="B425" s="1"/>
      <c r="C425" s="1"/>
      <c r="D425" s="1"/>
      <c r="E425" s="1"/>
      <c r="F425" s="1"/>
      <c r="G425" s="1"/>
    </row>
    <row r="426" spans="1:7">
      <c r="A426" s="7" t="s">
        <v>30</v>
      </c>
      <c r="B426" s="1"/>
      <c r="C426" s="1"/>
      <c r="D426" s="1"/>
      <c r="E426" s="1"/>
      <c r="F426" s="1"/>
      <c r="G426" s="1"/>
    </row>
    <row r="429" spans="1:7">
      <c r="A429" s="72" t="s">
        <v>70</v>
      </c>
      <c r="B429" s="72"/>
      <c r="C429" s="72"/>
      <c r="D429" s="72"/>
    </row>
    <row r="430" spans="1:7" ht="56.25" customHeight="1">
      <c r="A430" s="71" t="s">
        <v>179</v>
      </c>
      <c r="B430" s="71"/>
      <c r="C430" s="71"/>
      <c r="D430" s="71"/>
    </row>
    <row r="431" spans="1:7">
      <c r="A431" s="43" t="s">
        <v>21</v>
      </c>
      <c r="B431" s="44" t="s">
        <v>2</v>
      </c>
      <c r="C431" s="45" t="s">
        <v>3</v>
      </c>
      <c r="D431" s="45" t="s">
        <v>22</v>
      </c>
    </row>
    <row r="432" spans="1:7">
      <c r="A432" s="19">
        <v>2007</v>
      </c>
      <c r="B432" s="39">
        <v>816</v>
      </c>
      <c r="C432" s="40">
        <v>722</v>
      </c>
      <c r="D432" s="40">
        <v>773</v>
      </c>
    </row>
    <row r="433" spans="1:4">
      <c r="A433" s="19">
        <v>2008</v>
      </c>
      <c r="B433" s="39">
        <v>959</v>
      </c>
      <c r="C433" s="40">
        <v>883</v>
      </c>
      <c r="D433" s="40">
        <v>925</v>
      </c>
    </row>
    <row r="434" spans="1:4">
      <c r="A434" s="19">
        <v>2009</v>
      </c>
      <c r="B434" s="39">
        <v>1087</v>
      </c>
      <c r="C434" s="40">
        <v>751</v>
      </c>
      <c r="D434" s="40">
        <v>932</v>
      </c>
    </row>
    <row r="435" spans="1:4">
      <c r="A435" s="19">
        <v>2010</v>
      </c>
      <c r="B435" s="39">
        <v>992</v>
      </c>
      <c r="C435" s="40">
        <v>783</v>
      </c>
      <c r="D435" s="40">
        <v>899</v>
      </c>
    </row>
    <row r="436" spans="1:4">
      <c r="A436" s="19">
        <v>2011</v>
      </c>
      <c r="B436" s="39">
        <v>1142</v>
      </c>
      <c r="C436" s="40">
        <v>900</v>
      </c>
      <c r="D436" s="40">
        <v>1032</v>
      </c>
    </row>
    <row r="437" spans="1:4">
      <c r="A437" s="19">
        <v>2012</v>
      </c>
      <c r="B437" s="39">
        <v>1213</v>
      </c>
      <c r="C437" s="40">
        <v>988</v>
      </c>
      <c r="D437" s="40">
        <v>1112</v>
      </c>
    </row>
    <row r="438" spans="1:4">
      <c r="A438" s="19">
        <v>2013</v>
      </c>
      <c r="B438" s="39">
        <v>1288</v>
      </c>
      <c r="C438" s="40">
        <v>1123</v>
      </c>
      <c r="D438" s="40">
        <v>1214</v>
      </c>
    </row>
    <row r="439" spans="1:4">
      <c r="A439" s="19">
        <v>2014</v>
      </c>
      <c r="B439" s="39">
        <v>1360</v>
      </c>
      <c r="C439" s="40">
        <v>1182</v>
      </c>
      <c r="D439" s="40">
        <v>1279</v>
      </c>
    </row>
    <row r="440" spans="1:4">
      <c r="A440" s="19">
        <v>2015</v>
      </c>
      <c r="B440" s="39">
        <v>1393</v>
      </c>
      <c r="C440" s="40">
        <v>1203</v>
      </c>
      <c r="D440" s="40">
        <v>1306</v>
      </c>
    </row>
    <row r="441" spans="1:4">
      <c r="A441" s="19">
        <v>2016</v>
      </c>
      <c r="B441" s="39">
        <v>1561</v>
      </c>
      <c r="C441" s="40">
        <v>1309</v>
      </c>
      <c r="D441" s="40">
        <v>1450</v>
      </c>
    </row>
    <row r="442" spans="1:4">
      <c r="A442" s="20">
        <v>2017</v>
      </c>
      <c r="B442" s="41">
        <v>1544</v>
      </c>
      <c r="C442" s="42">
        <v>1234</v>
      </c>
      <c r="D442" s="42">
        <v>1403</v>
      </c>
    </row>
    <row r="443" spans="1:4">
      <c r="A443" s="3" t="s">
        <v>26</v>
      </c>
      <c r="B443" s="2"/>
      <c r="C443" s="2"/>
      <c r="D443" s="2"/>
    </row>
    <row r="444" spans="1:4">
      <c r="A444" s="8" t="s">
        <v>27</v>
      </c>
      <c r="B444" s="2"/>
      <c r="C444" s="2"/>
      <c r="D444" s="2"/>
    </row>
    <row r="445" spans="1:4">
      <c r="A445" s="6" t="s">
        <v>29</v>
      </c>
      <c r="B445" s="2"/>
      <c r="C445" s="2"/>
      <c r="D445" s="2"/>
    </row>
    <row r="446" spans="1:4">
      <c r="A446" s="7" t="s">
        <v>30</v>
      </c>
      <c r="B446" s="2"/>
      <c r="C446" s="2"/>
      <c r="D446" s="2"/>
    </row>
    <row r="449" spans="1:7">
      <c r="A449" s="72" t="s">
        <v>71</v>
      </c>
      <c r="B449" s="72"/>
      <c r="C449" s="72"/>
      <c r="D449" s="72"/>
    </row>
    <row r="450" spans="1:7" ht="57.75" customHeight="1">
      <c r="A450" s="71" t="s">
        <v>179</v>
      </c>
      <c r="B450" s="71"/>
      <c r="C450" s="71"/>
      <c r="D450" s="71"/>
    </row>
    <row r="451" spans="1:7">
      <c r="A451" s="25" t="s">
        <v>20</v>
      </c>
      <c r="B451" s="25"/>
      <c r="C451" s="25"/>
      <c r="D451" s="25"/>
    </row>
    <row r="452" spans="1:7">
      <c r="A452" s="43" t="s">
        <v>5</v>
      </c>
      <c r="B452" s="44" t="s">
        <v>2</v>
      </c>
      <c r="C452" s="44" t="s">
        <v>3</v>
      </c>
      <c r="D452" s="43" t="s">
        <v>22</v>
      </c>
    </row>
    <row r="453" spans="1:7">
      <c r="A453" s="19" t="s">
        <v>6</v>
      </c>
      <c r="B453" s="39">
        <f>+B442-B432</f>
        <v>728</v>
      </c>
      <c r="C453" s="39">
        <f t="shared" ref="C453:D453" si="106">+C442-C432</f>
        <v>512</v>
      </c>
      <c r="D453" s="46">
        <f t="shared" si="106"/>
        <v>630</v>
      </c>
    </row>
    <row r="454" spans="1:7">
      <c r="A454" s="20" t="s">
        <v>7</v>
      </c>
      <c r="B454" s="23">
        <f>+B453/B432*100</f>
        <v>89.215686274509807</v>
      </c>
      <c r="C454" s="23">
        <f t="shared" ref="C454:D454" si="107">+C453/C432*100</f>
        <v>70.91412742382272</v>
      </c>
      <c r="D454" s="37">
        <f t="shared" si="107"/>
        <v>81.5006468305304</v>
      </c>
    </row>
    <row r="455" spans="1:7">
      <c r="A455" s="3" t="s">
        <v>26</v>
      </c>
      <c r="B455" s="1"/>
      <c r="C455" s="1"/>
      <c r="D455" s="1"/>
    </row>
    <row r="456" spans="1:7">
      <c r="A456" s="8" t="s">
        <v>27</v>
      </c>
      <c r="B456" s="1"/>
      <c r="C456" s="1"/>
      <c r="D456" s="1"/>
    </row>
    <row r="457" spans="1:7">
      <c r="A457" s="6" t="s">
        <v>29</v>
      </c>
      <c r="B457" s="1"/>
      <c r="C457" s="1"/>
      <c r="D457" s="1"/>
    </row>
    <row r="458" spans="1:7">
      <c r="A458" s="7" t="s">
        <v>30</v>
      </c>
      <c r="B458" s="1"/>
      <c r="C458" s="1"/>
      <c r="D458" s="1"/>
    </row>
    <row r="461" spans="1:7">
      <c r="A461" s="72" t="s">
        <v>131</v>
      </c>
      <c r="B461" s="72"/>
      <c r="C461" s="72"/>
      <c r="D461" s="72"/>
      <c r="E461" s="72"/>
      <c r="F461" s="72"/>
      <c r="G461" s="72"/>
    </row>
    <row r="462" spans="1:7" ht="30" customHeight="1">
      <c r="A462" s="71" t="s">
        <v>180</v>
      </c>
      <c r="B462" s="71"/>
      <c r="C462" s="71"/>
      <c r="D462" s="71"/>
      <c r="E462" s="71"/>
      <c r="F462" s="71"/>
      <c r="G462" s="71"/>
    </row>
    <row r="463" spans="1:7" ht="30">
      <c r="A463" s="47" t="s">
        <v>21</v>
      </c>
      <c r="B463" s="49" t="s">
        <v>23</v>
      </c>
      <c r="C463" s="30" t="s">
        <v>11</v>
      </c>
      <c r="D463" s="30" t="s">
        <v>12</v>
      </c>
      <c r="E463" s="30" t="s">
        <v>13</v>
      </c>
      <c r="F463" s="30" t="s">
        <v>14</v>
      </c>
      <c r="G463" s="47" t="s">
        <v>22</v>
      </c>
    </row>
    <row r="464" spans="1:7">
      <c r="A464" s="19">
        <v>2007</v>
      </c>
      <c r="B464" s="50">
        <v>548</v>
      </c>
      <c r="C464" s="39">
        <v>653</v>
      </c>
      <c r="D464" s="39">
        <v>893</v>
      </c>
      <c r="E464" s="39">
        <v>1308</v>
      </c>
      <c r="F464" s="39">
        <v>2472</v>
      </c>
      <c r="G464" s="46">
        <v>773</v>
      </c>
    </row>
    <row r="465" spans="1:7">
      <c r="A465" s="19">
        <v>2008</v>
      </c>
      <c r="B465" s="50">
        <v>556</v>
      </c>
      <c r="C465" s="39">
        <v>733</v>
      </c>
      <c r="D465" s="39">
        <v>984</v>
      </c>
      <c r="E465" s="39">
        <v>1445</v>
      </c>
      <c r="F465" s="39">
        <v>2681</v>
      </c>
      <c r="G465" s="46">
        <v>925</v>
      </c>
    </row>
    <row r="466" spans="1:7">
      <c r="A466" s="19">
        <v>2009</v>
      </c>
      <c r="B466" s="50">
        <v>467</v>
      </c>
      <c r="C466" s="39">
        <v>767</v>
      </c>
      <c r="D466" s="39">
        <v>1047</v>
      </c>
      <c r="E466" s="39">
        <v>1551</v>
      </c>
      <c r="F466" s="39">
        <v>2720</v>
      </c>
      <c r="G466" s="46">
        <v>932</v>
      </c>
    </row>
    <row r="467" spans="1:7">
      <c r="A467" s="19">
        <v>2010</v>
      </c>
      <c r="B467" s="50">
        <v>579</v>
      </c>
      <c r="C467" s="39">
        <v>857</v>
      </c>
      <c r="D467" s="39">
        <v>1120</v>
      </c>
      <c r="E467" s="39">
        <v>1475</v>
      </c>
      <c r="F467" s="39">
        <v>2787</v>
      </c>
      <c r="G467" s="46">
        <v>899</v>
      </c>
    </row>
    <row r="468" spans="1:7">
      <c r="A468" s="19">
        <v>2011</v>
      </c>
      <c r="B468" s="50">
        <v>613</v>
      </c>
      <c r="C468" s="39">
        <v>883</v>
      </c>
      <c r="D468" s="39">
        <v>1139</v>
      </c>
      <c r="E468" s="39">
        <v>1510</v>
      </c>
      <c r="F468" s="39">
        <v>2993</v>
      </c>
      <c r="G468" s="46">
        <v>1032</v>
      </c>
    </row>
    <row r="469" spans="1:7">
      <c r="A469" s="19">
        <v>2012</v>
      </c>
      <c r="B469" s="50">
        <v>591</v>
      </c>
      <c r="C469" s="39">
        <v>939</v>
      </c>
      <c r="D469" s="39">
        <v>1322</v>
      </c>
      <c r="E469" s="39">
        <v>1628</v>
      </c>
      <c r="F469" s="39">
        <v>3109</v>
      </c>
      <c r="G469" s="46">
        <v>1112</v>
      </c>
    </row>
    <row r="470" spans="1:7">
      <c r="A470" s="19">
        <v>2013</v>
      </c>
      <c r="B470" s="50">
        <v>756</v>
      </c>
      <c r="C470" s="39">
        <v>927</v>
      </c>
      <c r="D470" s="39">
        <v>1285</v>
      </c>
      <c r="E470" s="39">
        <v>1566</v>
      </c>
      <c r="F470" s="39">
        <v>3092</v>
      </c>
      <c r="G470" s="46">
        <v>1214</v>
      </c>
    </row>
    <row r="471" spans="1:7">
      <c r="A471" s="19">
        <v>2014</v>
      </c>
      <c r="B471" s="50">
        <v>548</v>
      </c>
      <c r="C471" s="39">
        <v>1027</v>
      </c>
      <c r="D471" s="39">
        <v>1298</v>
      </c>
      <c r="E471" s="39">
        <v>1815</v>
      </c>
      <c r="F471" s="39">
        <v>3265</v>
      </c>
      <c r="G471" s="46">
        <v>1279</v>
      </c>
    </row>
    <row r="472" spans="1:7">
      <c r="A472" s="19">
        <v>2015</v>
      </c>
      <c r="B472" s="50">
        <v>681</v>
      </c>
      <c r="C472" s="39">
        <v>1221</v>
      </c>
      <c r="D472" s="39">
        <v>1430</v>
      </c>
      <c r="E472" s="39">
        <v>2045</v>
      </c>
      <c r="F472" s="39">
        <v>3476</v>
      </c>
      <c r="G472" s="46">
        <v>1306</v>
      </c>
    </row>
    <row r="473" spans="1:7" ht="17.25">
      <c r="A473" s="19">
        <v>2016</v>
      </c>
      <c r="B473" s="53" t="s">
        <v>161</v>
      </c>
      <c r="C473" s="39">
        <v>1194</v>
      </c>
      <c r="D473" s="39">
        <v>1479</v>
      </c>
      <c r="E473" s="39">
        <v>1920</v>
      </c>
      <c r="F473" s="39">
        <v>3706</v>
      </c>
      <c r="G473" s="46">
        <v>1450</v>
      </c>
    </row>
    <row r="474" spans="1:7">
      <c r="A474" s="20">
        <v>2017</v>
      </c>
      <c r="B474" s="51">
        <v>868</v>
      </c>
      <c r="C474" s="41">
        <v>1086</v>
      </c>
      <c r="D474" s="41">
        <v>1507</v>
      </c>
      <c r="E474" s="41">
        <v>1885</v>
      </c>
      <c r="F474" s="41">
        <v>3821</v>
      </c>
      <c r="G474" s="48">
        <v>1403</v>
      </c>
    </row>
    <row r="475" spans="1:7">
      <c r="A475" s="3" t="s">
        <v>26</v>
      </c>
      <c r="B475" s="2"/>
      <c r="C475" s="2"/>
      <c r="D475" s="2"/>
      <c r="E475" s="2"/>
      <c r="F475" s="2"/>
      <c r="G475" s="2"/>
    </row>
    <row r="476" spans="1:7">
      <c r="A476" s="9" t="s">
        <v>32</v>
      </c>
      <c r="B476" s="2"/>
      <c r="C476" s="2"/>
      <c r="D476" s="2"/>
      <c r="E476" s="2"/>
      <c r="F476" s="2"/>
      <c r="G476" s="2"/>
    </row>
    <row r="477" spans="1:7">
      <c r="A477" s="8" t="s">
        <v>27</v>
      </c>
      <c r="B477" s="2"/>
      <c r="C477" s="2"/>
      <c r="D477" s="2"/>
      <c r="E477" s="2"/>
      <c r="F477" s="2"/>
      <c r="G477" s="2"/>
    </row>
    <row r="478" spans="1:7">
      <c r="A478" s="8" t="s">
        <v>160</v>
      </c>
      <c r="B478" s="2"/>
      <c r="C478" s="2"/>
      <c r="D478" s="2"/>
      <c r="E478" s="2"/>
      <c r="F478" s="2"/>
      <c r="G478" s="2"/>
    </row>
    <row r="479" spans="1:7">
      <c r="A479" s="6" t="s">
        <v>29</v>
      </c>
      <c r="B479" s="2"/>
      <c r="C479" s="2"/>
      <c r="D479" s="2"/>
      <c r="E479" s="2"/>
      <c r="F479" s="2"/>
      <c r="G479" s="2"/>
    </row>
    <row r="480" spans="1:7">
      <c r="A480" s="7" t="s">
        <v>30</v>
      </c>
      <c r="B480" s="2"/>
      <c r="C480" s="2"/>
      <c r="D480" s="2"/>
      <c r="E480" s="2"/>
      <c r="F480" s="2"/>
      <c r="G480" s="2"/>
    </row>
    <row r="483" spans="1:7">
      <c r="A483" s="72" t="s">
        <v>132</v>
      </c>
      <c r="B483" s="72"/>
      <c r="C483" s="72"/>
      <c r="D483" s="72"/>
      <c r="E483" s="72"/>
      <c r="F483" s="72"/>
      <c r="G483" s="72"/>
    </row>
    <row r="484" spans="1:7" ht="30.75" customHeight="1">
      <c r="A484" s="71" t="s">
        <v>180</v>
      </c>
      <c r="B484" s="71"/>
      <c r="C484" s="71"/>
      <c r="D484" s="71"/>
      <c r="E484" s="71"/>
      <c r="F484" s="71"/>
      <c r="G484" s="71"/>
    </row>
    <row r="485" spans="1:7" ht="12.75" customHeight="1">
      <c r="A485" s="70" t="s">
        <v>20</v>
      </c>
      <c r="B485" s="70"/>
      <c r="C485" s="70"/>
      <c r="D485" s="70"/>
      <c r="E485" s="70"/>
      <c r="F485" s="70"/>
      <c r="G485" s="70"/>
    </row>
    <row r="486" spans="1:7" ht="30">
      <c r="A486" s="54" t="s">
        <v>5</v>
      </c>
      <c r="B486" s="30" t="s">
        <v>23</v>
      </c>
      <c r="C486" s="30" t="s">
        <v>11</v>
      </c>
      <c r="D486" s="30" t="s">
        <v>12</v>
      </c>
      <c r="E486" s="30" t="s">
        <v>13</v>
      </c>
      <c r="F486" s="31" t="s">
        <v>14</v>
      </c>
      <c r="G486" s="31" t="s">
        <v>22</v>
      </c>
    </row>
    <row r="487" spans="1:7">
      <c r="A487" s="19" t="s">
        <v>6</v>
      </c>
      <c r="B487" s="39">
        <f>+B474-B464</f>
        <v>320</v>
      </c>
      <c r="C487" s="39">
        <f t="shared" ref="C487:G487" si="108">+C474-C464</f>
        <v>433</v>
      </c>
      <c r="D487" s="39">
        <f t="shared" si="108"/>
        <v>614</v>
      </c>
      <c r="E487" s="39">
        <f t="shared" si="108"/>
        <v>577</v>
      </c>
      <c r="F487" s="40">
        <f t="shared" si="108"/>
        <v>1349</v>
      </c>
      <c r="G487" s="40">
        <f t="shared" si="108"/>
        <v>630</v>
      </c>
    </row>
    <row r="488" spans="1:7">
      <c r="A488" s="20" t="s">
        <v>7</v>
      </c>
      <c r="B488" s="23">
        <f>+B487/B464*100</f>
        <v>58.394160583941598</v>
      </c>
      <c r="C488" s="23">
        <f t="shared" ref="C488:G488" si="109">+C487/C464*100</f>
        <v>66.309341500765697</v>
      </c>
      <c r="D488" s="23">
        <f t="shared" si="109"/>
        <v>68.756998880179182</v>
      </c>
      <c r="E488" s="23">
        <f t="shared" si="109"/>
        <v>44.113149847094803</v>
      </c>
      <c r="F488" s="24">
        <f t="shared" si="109"/>
        <v>54.571197411003233</v>
      </c>
      <c r="G488" s="24">
        <f t="shared" si="109"/>
        <v>81.5006468305304</v>
      </c>
    </row>
    <row r="489" spans="1:7">
      <c r="A489" s="3" t="s">
        <v>26</v>
      </c>
      <c r="B489" s="1"/>
      <c r="C489" s="1"/>
      <c r="D489" s="1"/>
      <c r="E489" s="1"/>
      <c r="F489" s="1"/>
      <c r="G489" s="1"/>
    </row>
    <row r="490" spans="1:7">
      <c r="A490" s="9" t="s">
        <v>32</v>
      </c>
      <c r="B490" s="1"/>
      <c r="C490" s="1"/>
      <c r="D490" s="1"/>
      <c r="E490" s="1"/>
      <c r="F490" s="1"/>
      <c r="G490" s="1"/>
    </row>
    <row r="491" spans="1:7">
      <c r="A491" s="8" t="s">
        <v>27</v>
      </c>
      <c r="B491" s="1"/>
      <c r="C491" s="1"/>
      <c r="D491" s="1"/>
      <c r="E491" s="1"/>
      <c r="F491" s="1"/>
      <c r="G491" s="1"/>
    </row>
    <row r="492" spans="1:7">
      <c r="A492" s="6" t="s">
        <v>29</v>
      </c>
      <c r="B492" s="1"/>
      <c r="C492" s="1"/>
      <c r="D492" s="1"/>
      <c r="E492" s="1"/>
      <c r="F492" s="1"/>
      <c r="G492" s="1"/>
    </row>
    <row r="493" spans="1:7">
      <c r="A493" s="7" t="s">
        <v>30</v>
      </c>
      <c r="B493" s="1"/>
      <c r="C493" s="1"/>
      <c r="D493" s="1"/>
      <c r="E493" s="1"/>
      <c r="F493" s="1"/>
      <c r="G493" s="1"/>
    </row>
    <row r="496" spans="1:7">
      <c r="A496" s="72" t="s">
        <v>133</v>
      </c>
      <c r="B496" s="72"/>
      <c r="C496" s="72"/>
      <c r="D496" s="72"/>
      <c r="E496" s="72"/>
      <c r="F496" s="72"/>
      <c r="G496" s="72"/>
    </row>
    <row r="497" spans="1:7" ht="30" customHeight="1">
      <c r="A497" s="71" t="s">
        <v>181</v>
      </c>
      <c r="B497" s="71"/>
      <c r="C497" s="71"/>
      <c r="D497" s="71"/>
      <c r="E497" s="71"/>
      <c r="F497" s="71"/>
      <c r="G497" s="71"/>
    </row>
    <row r="498" spans="1:7">
      <c r="A498" s="47" t="s">
        <v>21</v>
      </c>
      <c r="B498" s="30" t="s">
        <v>39</v>
      </c>
      <c r="C498" s="30" t="s">
        <v>40</v>
      </c>
      <c r="D498" s="30" t="s">
        <v>17</v>
      </c>
      <c r="E498" s="30" t="s">
        <v>18</v>
      </c>
      <c r="F498" s="31" t="s">
        <v>41</v>
      </c>
      <c r="G498" s="31" t="s">
        <v>22</v>
      </c>
    </row>
    <row r="499" spans="1:7">
      <c r="A499" s="19">
        <v>2007</v>
      </c>
      <c r="B499" s="39">
        <v>611</v>
      </c>
      <c r="C499" s="39">
        <v>787</v>
      </c>
      <c r="D499" s="39">
        <v>709</v>
      </c>
      <c r="E499" s="39">
        <v>685</v>
      </c>
      <c r="F499" s="40">
        <v>820</v>
      </c>
      <c r="G499" s="40">
        <v>773</v>
      </c>
    </row>
    <row r="500" spans="1:7">
      <c r="A500" s="19">
        <v>2008</v>
      </c>
      <c r="B500" s="39">
        <v>950</v>
      </c>
      <c r="C500" s="39">
        <v>838</v>
      </c>
      <c r="D500" s="39">
        <v>926</v>
      </c>
      <c r="E500" s="39">
        <v>837</v>
      </c>
      <c r="F500" s="40">
        <v>992</v>
      </c>
      <c r="G500" s="40">
        <v>925</v>
      </c>
    </row>
    <row r="501" spans="1:7">
      <c r="A501" s="19">
        <v>2009</v>
      </c>
      <c r="B501" s="39">
        <v>805</v>
      </c>
      <c r="C501" s="39">
        <v>906</v>
      </c>
      <c r="D501" s="39">
        <v>1141</v>
      </c>
      <c r="E501" s="39">
        <v>808</v>
      </c>
      <c r="F501" s="40">
        <v>965</v>
      </c>
      <c r="G501" s="40">
        <v>932</v>
      </c>
    </row>
    <row r="502" spans="1:7">
      <c r="A502" s="19">
        <v>2010</v>
      </c>
      <c r="B502" s="39">
        <v>1020</v>
      </c>
      <c r="C502" s="39">
        <v>818</v>
      </c>
      <c r="D502" s="39">
        <v>1067</v>
      </c>
      <c r="E502" s="39">
        <v>751</v>
      </c>
      <c r="F502" s="40">
        <v>942</v>
      </c>
      <c r="G502" s="40">
        <v>899</v>
      </c>
    </row>
    <row r="503" spans="1:7">
      <c r="A503" s="19">
        <v>2011</v>
      </c>
      <c r="B503" s="39">
        <v>1173</v>
      </c>
      <c r="C503" s="39">
        <v>1027</v>
      </c>
      <c r="D503" s="39">
        <v>1309</v>
      </c>
      <c r="E503" s="39">
        <v>921</v>
      </c>
      <c r="F503" s="40">
        <v>1032</v>
      </c>
      <c r="G503" s="40">
        <v>1032</v>
      </c>
    </row>
    <row r="504" spans="1:7">
      <c r="A504" s="19">
        <v>2012</v>
      </c>
      <c r="B504" s="39">
        <v>1230</v>
      </c>
      <c r="C504" s="39">
        <v>1178</v>
      </c>
      <c r="D504" s="39">
        <v>1185</v>
      </c>
      <c r="E504" s="39">
        <v>1008</v>
      </c>
      <c r="F504" s="40">
        <v>1109</v>
      </c>
      <c r="G504" s="40">
        <v>1112</v>
      </c>
    </row>
    <row r="505" spans="1:7">
      <c r="A505" s="19">
        <v>2013</v>
      </c>
      <c r="B505" s="39">
        <v>1014</v>
      </c>
      <c r="C505" s="39">
        <v>1118</v>
      </c>
      <c r="D505" s="39">
        <v>1682</v>
      </c>
      <c r="E505" s="39">
        <v>1194</v>
      </c>
      <c r="F505" s="40">
        <v>1202</v>
      </c>
      <c r="G505" s="40">
        <v>1214</v>
      </c>
    </row>
    <row r="506" spans="1:7">
      <c r="A506" s="19">
        <v>2014</v>
      </c>
      <c r="B506" s="39">
        <v>1213</v>
      </c>
      <c r="C506" s="39">
        <v>1425</v>
      </c>
      <c r="D506" s="39">
        <v>1566</v>
      </c>
      <c r="E506" s="39">
        <v>1137</v>
      </c>
      <c r="F506" s="40">
        <v>1257</v>
      </c>
      <c r="G506" s="40">
        <v>1279</v>
      </c>
    </row>
    <row r="507" spans="1:7">
      <c r="A507" s="19">
        <v>2015</v>
      </c>
      <c r="B507" s="39">
        <v>1449</v>
      </c>
      <c r="C507" s="39">
        <v>1348</v>
      </c>
      <c r="D507" s="39">
        <v>1654</v>
      </c>
      <c r="E507" s="39">
        <v>1122</v>
      </c>
      <c r="F507" s="40">
        <v>1303</v>
      </c>
      <c r="G507" s="40">
        <v>1306</v>
      </c>
    </row>
    <row r="508" spans="1:7">
      <c r="A508" s="19">
        <v>2016</v>
      </c>
      <c r="B508" s="39">
        <v>1565</v>
      </c>
      <c r="C508" s="39">
        <v>1445</v>
      </c>
      <c r="D508" s="39">
        <v>1601</v>
      </c>
      <c r="E508" s="39">
        <v>1212</v>
      </c>
      <c r="F508" s="40">
        <v>1514</v>
      </c>
      <c r="G508" s="40">
        <v>1450</v>
      </c>
    </row>
    <row r="509" spans="1:7">
      <c r="A509" s="20">
        <v>2017</v>
      </c>
      <c r="B509" s="41">
        <v>1155</v>
      </c>
      <c r="C509" s="41">
        <v>1428</v>
      </c>
      <c r="D509" s="41">
        <v>1876</v>
      </c>
      <c r="E509" s="41">
        <v>1302</v>
      </c>
      <c r="F509" s="42">
        <v>1408</v>
      </c>
      <c r="G509" s="42">
        <v>1403</v>
      </c>
    </row>
    <row r="510" spans="1:7">
      <c r="A510" s="3" t="s">
        <v>26</v>
      </c>
      <c r="B510" s="2"/>
      <c r="C510" s="2"/>
      <c r="D510" s="2"/>
      <c r="E510" s="2"/>
      <c r="F510" s="2"/>
      <c r="G510" s="2"/>
    </row>
    <row r="511" spans="1:7">
      <c r="A511" s="8" t="s">
        <v>27</v>
      </c>
      <c r="B511" s="2"/>
      <c r="C511" s="2"/>
      <c r="D511" s="2"/>
      <c r="E511" s="2"/>
      <c r="F511" s="2"/>
      <c r="G511" s="2"/>
    </row>
    <row r="512" spans="1:7">
      <c r="A512" s="6" t="s">
        <v>29</v>
      </c>
      <c r="B512" s="2"/>
      <c r="C512" s="2"/>
      <c r="D512" s="2"/>
      <c r="E512" s="2"/>
      <c r="F512" s="2"/>
      <c r="G512" s="2"/>
    </row>
    <row r="513" spans="1:10">
      <c r="A513" s="7" t="s">
        <v>30</v>
      </c>
      <c r="B513" s="2"/>
      <c r="C513" s="2"/>
      <c r="D513" s="2"/>
      <c r="E513" s="2"/>
      <c r="F513" s="2"/>
      <c r="G513" s="2"/>
    </row>
    <row r="516" spans="1:10">
      <c r="A516" s="72" t="s">
        <v>134</v>
      </c>
      <c r="B516" s="72"/>
      <c r="C516" s="72"/>
      <c r="D516" s="72"/>
      <c r="E516" s="72"/>
      <c r="F516" s="72"/>
      <c r="G516" s="72"/>
    </row>
    <row r="517" spans="1:10" ht="30" customHeight="1">
      <c r="A517" s="71" t="s">
        <v>181</v>
      </c>
      <c r="B517" s="71"/>
      <c r="C517" s="71"/>
      <c r="D517" s="71"/>
      <c r="E517" s="71"/>
      <c r="F517" s="71"/>
      <c r="G517" s="71"/>
    </row>
    <row r="518" spans="1:10" ht="14.25" customHeight="1">
      <c r="A518" s="70" t="s">
        <v>20</v>
      </c>
      <c r="B518" s="70"/>
      <c r="C518" s="70"/>
      <c r="D518" s="70"/>
      <c r="E518" s="70"/>
      <c r="F518" s="70"/>
      <c r="G518" s="70"/>
    </row>
    <row r="519" spans="1:10">
      <c r="A519" s="54" t="s">
        <v>5</v>
      </c>
      <c r="B519" s="30" t="s">
        <v>39</v>
      </c>
      <c r="C519" s="30" t="s">
        <v>40</v>
      </c>
      <c r="D519" s="30" t="s">
        <v>17</v>
      </c>
      <c r="E519" s="30" t="s">
        <v>18</v>
      </c>
      <c r="F519" s="31" t="s">
        <v>41</v>
      </c>
      <c r="G519" s="31" t="s">
        <v>22</v>
      </c>
    </row>
    <row r="520" spans="1:10">
      <c r="A520" s="19" t="s">
        <v>6</v>
      </c>
      <c r="B520" s="39">
        <f>+B509-B499</f>
        <v>544</v>
      </c>
      <c r="C520" s="39">
        <f t="shared" ref="C520:G520" si="110">+C509-C499</f>
        <v>641</v>
      </c>
      <c r="D520" s="39">
        <f t="shared" si="110"/>
        <v>1167</v>
      </c>
      <c r="E520" s="39">
        <f t="shared" si="110"/>
        <v>617</v>
      </c>
      <c r="F520" s="40">
        <f t="shared" si="110"/>
        <v>588</v>
      </c>
      <c r="G520" s="40">
        <f t="shared" si="110"/>
        <v>630</v>
      </c>
    </row>
    <row r="521" spans="1:10">
      <c r="A521" s="20" t="s">
        <v>7</v>
      </c>
      <c r="B521" s="23">
        <f>+B520/B499*100</f>
        <v>89.034369885433719</v>
      </c>
      <c r="C521" s="23">
        <f t="shared" ref="C521:G521" si="111">+C520/C499*100</f>
        <v>81.448538754764925</v>
      </c>
      <c r="D521" s="23">
        <f t="shared" si="111"/>
        <v>164.59802538787025</v>
      </c>
      <c r="E521" s="23">
        <f t="shared" si="111"/>
        <v>90.072992700729927</v>
      </c>
      <c r="F521" s="24">
        <f t="shared" si="111"/>
        <v>71.707317073170728</v>
      </c>
      <c r="G521" s="24">
        <f t="shared" si="111"/>
        <v>81.5006468305304</v>
      </c>
    </row>
    <row r="522" spans="1:10">
      <c r="A522" s="3" t="s">
        <v>26</v>
      </c>
      <c r="B522" s="1"/>
      <c r="C522" s="1"/>
      <c r="D522" s="1"/>
      <c r="E522" s="1"/>
      <c r="F522" s="1"/>
      <c r="G522" s="1"/>
    </row>
    <row r="523" spans="1:10">
      <c r="A523" s="8" t="s">
        <v>27</v>
      </c>
      <c r="B523" s="1"/>
      <c r="C523" s="1"/>
      <c r="D523" s="1"/>
      <c r="E523" s="1"/>
      <c r="F523" s="1"/>
      <c r="G523" s="1"/>
    </row>
    <row r="524" spans="1:10">
      <c r="A524" s="6" t="s">
        <v>29</v>
      </c>
      <c r="B524" s="1"/>
      <c r="C524" s="1"/>
      <c r="D524" s="1"/>
      <c r="E524" s="1"/>
      <c r="F524" s="1"/>
      <c r="G524" s="1"/>
    </row>
    <row r="525" spans="1:10">
      <c r="A525" s="7" t="s">
        <v>30</v>
      </c>
      <c r="B525" s="1"/>
      <c r="C525" s="1"/>
      <c r="D525" s="1"/>
      <c r="E525" s="1"/>
      <c r="F525" s="1"/>
      <c r="G525" s="1"/>
    </row>
    <row r="528" spans="1:10">
      <c r="A528" s="72" t="s">
        <v>74</v>
      </c>
      <c r="B528" s="72"/>
      <c r="C528" s="72"/>
      <c r="D528" s="72"/>
      <c r="E528" s="72"/>
      <c r="F528" s="72"/>
      <c r="G528" s="72"/>
      <c r="H528" s="72"/>
      <c r="I528" s="72"/>
      <c r="J528" s="72"/>
    </row>
    <row r="529" spans="1:10">
      <c r="A529" s="72" t="s">
        <v>72</v>
      </c>
      <c r="B529" s="72"/>
      <c r="C529" s="72"/>
      <c r="D529" s="72"/>
      <c r="E529" s="72"/>
      <c r="F529" s="72"/>
      <c r="G529" s="72"/>
      <c r="H529" s="72"/>
      <c r="I529" s="72"/>
      <c r="J529" s="72"/>
    </row>
    <row r="530" spans="1:10">
      <c r="A530" s="80" t="s">
        <v>0</v>
      </c>
      <c r="B530" s="82" t="s">
        <v>24</v>
      </c>
      <c r="C530" s="83"/>
      <c r="D530" s="84"/>
      <c r="E530" s="83" t="s">
        <v>25</v>
      </c>
      <c r="F530" s="83"/>
      <c r="G530" s="84"/>
      <c r="H530" s="83" t="s">
        <v>1</v>
      </c>
      <c r="I530" s="83"/>
      <c r="J530" s="84"/>
    </row>
    <row r="531" spans="1:10">
      <c r="A531" s="81"/>
      <c r="B531" s="12" t="s">
        <v>2</v>
      </c>
      <c r="C531" s="12" t="s">
        <v>3</v>
      </c>
      <c r="D531" s="13" t="s">
        <v>1</v>
      </c>
      <c r="E531" s="12" t="s">
        <v>2</v>
      </c>
      <c r="F531" s="12" t="s">
        <v>3</v>
      </c>
      <c r="G531" s="13" t="s">
        <v>1</v>
      </c>
      <c r="H531" s="12" t="s">
        <v>2</v>
      </c>
      <c r="I531" s="12" t="s">
        <v>3</v>
      </c>
      <c r="J531" s="13" t="s">
        <v>1</v>
      </c>
    </row>
    <row r="532" spans="1:10">
      <c r="A532" s="19">
        <v>2007</v>
      </c>
      <c r="B532" s="15">
        <v>1448792</v>
      </c>
      <c r="C532" s="15">
        <v>1188600</v>
      </c>
      <c r="D532" s="16">
        <f>+C532+B532</f>
        <v>2637392</v>
      </c>
      <c r="E532" s="15">
        <v>64183</v>
      </c>
      <c r="F532" s="15">
        <v>439440</v>
      </c>
      <c r="G532" s="16">
        <f>+E532+F532</f>
        <v>503623</v>
      </c>
      <c r="H532" s="15">
        <f t="shared" ref="H532:I542" si="112">+B532+E532</f>
        <v>1512975</v>
      </c>
      <c r="I532" s="15">
        <f t="shared" si="112"/>
        <v>1628040</v>
      </c>
      <c r="J532" s="16">
        <f>+G532+D532</f>
        <v>3141015</v>
      </c>
    </row>
    <row r="533" spans="1:10">
      <c r="A533" s="19">
        <v>2008</v>
      </c>
      <c r="B533" s="15">
        <v>1458402</v>
      </c>
      <c r="C533" s="15">
        <v>1195708</v>
      </c>
      <c r="D533" s="16">
        <f>+B533+C533</f>
        <v>2654110</v>
      </c>
      <c r="E533" s="15">
        <v>67172</v>
      </c>
      <c r="F533" s="15">
        <v>443985</v>
      </c>
      <c r="G533" s="16">
        <f>+F533+E533</f>
        <v>511157</v>
      </c>
      <c r="H533" s="15">
        <f t="shared" si="112"/>
        <v>1525574</v>
      </c>
      <c r="I533" s="15">
        <f t="shared" si="112"/>
        <v>1639693</v>
      </c>
      <c r="J533" s="16">
        <f>+G533+D533</f>
        <v>3165267</v>
      </c>
    </row>
    <row r="534" spans="1:10">
      <c r="A534" s="19">
        <v>2009</v>
      </c>
      <c r="B534" s="15">
        <v>1498670</v>
      </c>
      <c r="C534" s="15">
        <v>1225904</v>
      </c>
      <c r="D534" s="16">
        <f>+B534+C534</f>
        <v>2724574</v>
      </c>
      <c r="E534" s="15">
        <v>72962</v>
      </c>
      <c r="F534" s="15">
        <v>460456</v>
      </c>
      <c r="G534" s="16">
        <f>+F534+E534</f>
        <v>533418</v>
      </c>
      <c r="H534" s="15">
        <f t="shared" si="112"/>
        <v>1571632</v>
      </c>
      <c r="I534" s="15">
        <f t="shared" si="112"/>
        <v>1686360</v>
      </c>
      <c r="J534" s="16">
        <f>+G534+D534</f>
        <v>3257992</v>
      </c>
    </row>
    <row r="535" spans="1:10">
      <c r="A535" s="19">
        <v>2010</v>
      </c>
      <c r="B535" s="15">
        <v>1546847</v>
      </c>
      <c r="C535" s="15">
        <v>1302928</v>
      </c>
      <c r="D535" s="16">
        <f>+B535+C535</f>
        <v>2849775</v>
      </c>
      <c r="E535" s="15">
        <v>78412</v>
      </c>
      <c r="F535" s="15">
        <v>456038</v>
      </c>
      <c r="G535" s="16">
        <f>+F535+E535</f>
        <v>534450</v>
      </c>
      <c r="H535" s="15">
        <f t="shared" si="112"/>
        <v>1625259</v>
      </c>
      <c r="I535" s="15">
        <f t="shared" si="112"/>
        <v>1758966</v>
      </c>
      <c r="J535" s="16">
        <f>+G535+D535</f>
        <v>3384225</v>
      </c>
    </row>
    <row r="536" spans="1:10">
      <c r="A536" s="19">
        <v>2011</v>
      </c>
      <c r="B536" s="15">
        <v>1545557</v>
      </c>
      <c r="C536" s="15">
        <v>1358554</v>
      </c>
      <c r="D536" s="16">
        <f t="shared" ref="D536:D542" si="113">+B536+C536</f>
        <v>2904111</v>
      </c>
      <c r="E536" s="15">
        <v>74894</v>
      </c>
      <c r="F536" s="15">
        <v>455498</v>
      </c>
      <c r="G536" s="16">
        <f t="shared" ref="G536:G542" si="114">+F536+E536</f>
        <v>530392</v>
      </c>
      <c r="H536" s="15">
        <f t="shared" si="112"/>
        <v>1620451</v>
      </c>
      <c r="I536" s="15">
        <f t="shared" si="112"/>
        <v>1814052</v>
      </c>
      <c r="J536" s="16">
        <f t="shared" ref="J536:J542" si="115">+G536+D536</f>
        <v>3434503</v>
      </c>
    </row>
    <row r="537" spans="1:10">
      <c r="A537" s="19">
        <v>2012</v>
      </c>
      <c r="B537" s="15">
        <v>1576813</v>
      </c>
      <c r="C537" s="15">
        <v>1383396</v>
      </c>
      <c r="D537" s="16">
        <f t="shared" si="113"/>
        <v>2960209</v>
      </c>
      <c r="E537" s="15">
        <v>76098</v>
      </c>
      <c r="F537" s="15">
        <v>480068</v>
      </c>
      <c r="G537" s="16">
        <f t="shared" si="114"/>
        <v>556166</v>
      </c>
      <c r="H537" s="15">
        <f t="shared" si="112"/>
        <v>1652911</v>
      </c>
      <c r="I537" s="15">
        <f t="shared" si="112"/>
        <v>1863464</v>
      </c>
      <c r="J537" s="16">
        <f t="shared" si="115"/>
        <v>3516375</v>
      </c>
    </row>
    <row r="538" spans="1:10">
      <c r="A538" s="19">
        <v>2013</v>
      </c>
      <c r="B538" s="15">
        <v>1591300</v>
      </c>
      <c r="C538" s="15">
        <v>1378657</v>
      </c>
      <c r="D538" s="16">
        <f t="shared" si="113"/>
        <v>2969957</v>
      </c>
      <c r="E538" s="15">
        <v>68251</v>
      </c>
      <c r="F538" s="15">
        <v>489434</v>
      </c>
      <c r="G538" s="16">
        <f t="shared" si="114"/>
        <v>557685</v>
      </c>
      <c r="H538" s="15">
        <f t="shared" si="112"/>
        <v>1659551</v>
      </c>
      <c r="I538" s="15">
        <f t="shared" si="112"/>
        <v>1868091</v>
      </c>
      <c r="J538" s="16">
        <f t="shared" si="115"/>
        <v>3527642</v>
      </c>
    </row>
    <row r="539" spans="1:10">
      <c r="A539" s="19">
        <v>2014</v>
      </c>
      <c r="B539" s="15">
        <v>1625615</v>
      </c>
      <c r="C539" s="15">
        <v>1390249</v>
      </c>
      <c r="D539" s="16">
        <f t="shared" si="113"/>
        <v>3015864</v>
      </c>
      <c r="E539" s="15">
        <v>86893</v>
      </c>
      <c r="F539" s="15">
        <v>494408</v>
      </c>
      <c r="G539" s="16">
        <f t="shared" si="114"/>
        <v>581301</v>
      </c>
      <c r="H539" s="15">
        <f t="shared" si="112"/>
        <v>1712508</v>
      </c>
      <c r="I539" s="15">
        <f t="shared" si="112"/>
        <v>1884657</v>
      </c>
      <c r="J539" s="16">
        <f t="shared" si="115"/>
        <v>3597165</v>
      </c>
    </row>
    <row r="540" spans="1:10">
      <c r="A540" s="19">
        <v>2015</v>
      </c>
      <c r="B540" s="15">
        <v>1689929</v>
      </c>
      <c r="C540" s="15">
        <v>1389804</v>
      </c>
      <c r="D540" s="16">
        <f t="shared" si="113"/>
        <v>3079733</v>
      </c>
      <c r="E540" s="15">
        <v>84194</v>
      </c>
      <c r="F540" s="15">
        <v>521441</v>
      </c>
      <c r="G540" s="16">
        <f t="shared" si="114"/>
        <v>605635</v>
      </c>
      <c r="H540" s="15">
        <f t="shared" si="112"/>
        <v>1774123</v>
      </c>
      <c r="I540" s="15">
        <f t="shared" si="112"/>
        <v>1911245</v>
      </c>
      <c r="J540" s="16">
        <f t="shared" si="115"/>
        <v>3685368</v>
      </c>
    </row>
    <row r="541" spans="1:10">
      <c r="A541" s="19">
        <v>2016</v>
      </c>
      <c r="B541" s="15">
        <v>1739366</v>
      </c>
      <c r="C541" s="15">
        <v>1492950</v>
      </c>
      <c r="D541" s="16">
        <f t="shared" si="113"/>
        <v>3232316</v>
      </c>
      <c r="E541" s="15">
        <v>62909</v>
      </c>
      <c r="F541" s="15">
        <v>497216</v>
      </c>
      <c r="G541" s="16">
        <f t="shared" si="114"/>
        <v>560125</v>
      </c>
      <c r="H541" s="15">
        <f t="shared" si="112"/>
        <v>1802275</v>
      </c>
      <c r="I541" s="15">
        <f t="shared" si="112"/>
        <v>1990166</v>
      </c>
      <c r="J541" s="16">
        <f t="shared" si="115"/>
        <v>3792441</v>
      </c>
    </row>
    <row r="542" spans="1:10">
      <c r="A542" s="20">
        <v>2017</v>
      </c>
      <c r="B542" s="17">
        <v>1760412</v>
      </c>
      <c r="C542" s="17">
        <v>1552824</v>
      </c>
      <c r="D542" s="18">
        <f t="shared" si="113"/>
        <v>3313236</v>
      </c>
      <c r="E542" s="17">
        <v>81253</v>
      </c>
      <c r="F542" s="17">
        <v>470507</v>
      </c>
      <c r="G542" s="18">
        <f t="shared" si="114"/>
        <v>551760</v>
      </c>
      <c r="H542" s="17">
        <f t="shared" si="112"/>
        <v>1841665</v>
      </c>
      <c r="I542" s="17">
        <f t="shared" si="112"/>
        <v>2023331</v>
      </c>
      <c r="J542" s="18">
        <f t="shared" si="115"/>
        <v>3864996</v>
      </c>
    </row>
    <row r="543" spans="1:10">
      <c r="A543" s="3" t="s">
        <v>26</v>
      </c>
    </row>
    <row r="544" spans="1:10">
      <c r="A544" s="4" t="s">
        <v>27</v>
      </c>
    </row>
    <row r="545" spans="1:10">
      <c r="A545" s="5" t="s">
        <v>28</v>
      </c>
    </row>
    <row r="546" spans="1:10">
      <c r="A546" s="5" t="s">
        <v>31</v>
      </c>
    </row>
    <row r="547" spans="1:10">
      <c r="A547" s="6" t="s">
        <v>29</v>
      </c>
    </row>
    <row r="548" spans="1:10">
      <c r="A548" s="7" t="s">
        <v>30</v>
      </c>
    </row>
    <row r="551" spans="1:10">
      <c r="A551" s="72" t="s">
        <v>75</v>
      </c>
      <c r="B551" s="72"/>
      <c r="C551" s="72"/>
      <c r="D551" s="72"/>
      <c r="E551" s="72"/>
      <c r="F551" s="72"/>
      <c r="G551" s="72"/>
      <c r="H551" s="72"/>
      <c r="I551" s="72"/>
      <c r="J551" s="72"/>
    </row>
    <row r="552" spans="1:10">
      <c r="A552" s="72" t="s">
        <v>72</v>
      </c>
      <c r="B552" s="72"/>
      <c r="C552" s="72"/>
      <c r="D552" s="72"/>
      <c r="E552" s="72"/>
      <c r="F552" s="72"/>
      <c r="G552" s="72"/>
      <c r="H552" s="72"/>
      <c r="I552" s="72"/>
      <c r="J552" s="72"/>
    </row>
    <row r="553" spans="1:10">
      <c r="A553" s="72" t="s">
        <v>4</v>
      </c>
      <c r="B553" s="72"/>
      <c r="C553" s="72"/>
      <c r="D553" s="72"/>
      <c r="E553" s="72"/>
      <c r="F553" s="72"/>
      <c r="G553" s="72"/>
      <c r="H553" s="72"/>
      <c r="I553" s="72"/>
      <c r="J553" s="72"/>
    </row>
    <row r="554" spans="1:10">
      <c r="A554" s="80" t="s">
        <v>0</v>
      </c>
      <c r="B554" s="82" t="s">
        <v>24</v>
      </c>
      <c r="C554" s="83"/>
      <c r="D554" s="84"/>
      <c r="E554" s="83" t="s">
        <v>25</v>
      </c>
      <c r="F554" s="83"/>
      <c r="G554" s="84"/>
      <c r="H554" s="83" t="s">
        <v>1</v>
      </c>
      <c r="I554" s="83"/>
      <c r="J554" s="84"/>
    </row>
    <row r="555" spans="1:10">
      <c r="A555" s="81"/>
      <c r="B555" s="12" t="s">
        <v>2</v>
      </c>
      <c r="C555" s="12" t="s">
        <v>3</v>
      </c>
      <c r="D555" s="13" t="s">
        <v>1</v>
      </c>
      <c r="E555" s="12" t="s">
        <v>2</v>
      </c>
      <c r="F555" s="12" t="s">
        <v>3</v>
      </c>
      <c r="G555" s="13" t="s">
        <v>1</v>
      </c>
      <c r="H555" s="12" t="s">
        <v>2</v>
      </c>
      <c r="I555" s="12" t="s">
        <v>3</v>
      </c>
      <c r="J555" s="13" t="s">
        <v>1</v>
      </c>
    </row>
    <row r="556" spans="1:10">
      <c r="A556" s="19">
        <v>2007</v>
      </c>
      <c r="B556" s="21">
        <f t="shared" ref="B556:B566" si="116">(B532/$D532)*100</f>
        <v>54.932751748697193</v>
      </c>
      <c r="C556" s="21">
        <f t="shared" ref="C556:D556" si="117">(C532/$D532)*100</f>
        <v>45.0672482513028</v>
      </c>
      <c r="D556" s="22">
        <f t="shared" si="117"/>
        <v>100</v>
      </c>
      <c r="E556" s="21">
        <f t="shared" ref="E556:E566" si="118">+(E532/$G532)*100</f>
        <v>12.744255127347243</v>
      </c>
      <c r="F556" s="21">
        <f t="shared" ref="F556:G556" si="119">+(F532/$G532)*100</f>
        <v>87.25574487265277</v>
      </c>
      <c r="G556" s="22">
        <f t="shared" si="119"/>
        <v>100</v>
      </c>
      <c r="H556" s="21">
        <f t="shared" ref="H556:H566" si="120">+H532/$J532*100</f>
        <v>48.168346856032208</v>
      </c>
      <c r="I556" s="21">
        <f t="shared" ref="I556:J556" si="121">+I532/$J532*100</f>
        <v>51.831653143967792</v>
      </c>
      <c r="J556" s="22">
        <f t="shared" si="121"/>
        <v>100</v>
      </c>
    </row>
    <row r="557" spans="1:10">
      <c r="A557" s="19">
        <v>2008</v>
      </c>
      <c r="B557" s="21">
        <f t="shared" si="116"/>
        <v>54.948815233731843</v>
      </c>
      <c r="C557" s="21">
        <f t="shared" ref="C557:D566" si="122">(C533/$D533)*100</f>
        <v>45.051184766268165</v>
      </c>
      <c r="D557" s="22">
        <f t="shared" si="122"/>
        <v>100</v>
      </c>
      <c r="E557" s="21">
        <f t="shared" si="118"/>
        <v>13.141167977744605</v>
      </c>
      <c r="F557" s="21">
        <f t="shared" ref="F557:G566" si="123">+(F533/$G533)*100</f>
        <v>86.858832022255399</v>
      </c>
      <c r="G557" s="22">
        <f t="shared" si="123"/>
        <v>100</v>
      </c>
      <c r="H557" s="21">
        <f t="shared" si="120"/>
        <v>48.197324269958905</v>
      </c>
      <c r="I557" s="21">
        <f t="shared" ref="I557:J566" si="124">+I533/$J533*100</f>
        <v>51.802675730041102</v>
      </c>
      <c r="J557" s="22">
        <f t="shared" si="124"/>
        <v>100</v>
      </c>
    </row>
    <row r="558" spans="1:10">
      <c r="A558" s="19">
        <v>2009</v>
      </c>
      <c r="B558" s="21">
        <f t="shared" si="116"/>
        <v>55.005663270661763</v>
      </c>
      <c r="C558" s="21">
        <f t="shared" si="122"/>
        <v>44.994336729338237</v>
      </c>
      <c r="D558" s="22">
        <f t="shared" si="122"/>
        <v>100</v>
      </c>
      <c r="E558" s="21">
        <f t="shared" si="118"/>
        <v>13.678203585180853</v>
      </c>
      <c r="F558" s="21">
        <f t="shared" si="123"/>
        <v>86.321796414819147</v>
      </c>
      <c r="G558" s="22">
        <f t="shared" si="123"/>
        <v>100</v>
      </c>
      <c r="H558" s="21">
        <f t="shared" si="120"/>
        <v>48.239283583262328</v>
      </c>
      <c r="I558" s="21">
        <f t="shared" si="124"/>
        <v>51.760716416737672</v>
      </c>
      <c r="J558" s="22">
        <f t="shared" si="124"/>
        <v>100</v>
      </c>
    </row>
    <row r="559" spans="1:10">
      <c r="A559" s="19">
        <v>2010</v>
      </c>
      <c r="B559" s="21">
        <f t="shared" si="116"/>
        <v>54.279618566378055</v>
      </c>
      <c r="C559" s="21">
        <f t="shared" si="122"/>
        <v>45.720381433621952</v>
      </c>
      <c r="D559" s="22">
        <f t="shared" si="122"/>
        <v>100</v>
      </c>
      <c r="E559" s="21">
        <f t="shared" si="118"/>
        <v>14.671531480961736</v>
      </c>
      <c r="F559" s="21">
        <f t="shared" si="123"/>
        <v>85.328468519038253</v>
      </c>
      <c r="G559" s="22">
        <f t="shared" si="123"/>
        <v>100</v>
      </c>
      <c r="H559" s="21">
        <f t="shared" si="120"/>
        <v>48.024555104935402</v>
      </c>
      <c r="I559" s="21">
        <f t="shared" si="124"/>
        <v>51.975444895064605</v>
      </c>
      <c r="J559" s="22">
        <f t="shared" si="124"/>
        <v>100</v>
      </c>
    </row>
    <row r="560" spans="1:10">
      <c r="A560" s="19">
        <v>2011</v>
      </c>
      <c r="B560" s="21">
        <f t="shared" si="116"/>
        <v>53.219625558389474</v>
      </c>
      <c r="C560" s="21">
        <f t="shared" si="122"/>
        <v>46.780374441610526</v>
      </c>
      <c r="D560" s="22">
        <f t="shared" si="122"/>
        <v>100</v>
      </c>
      <c r="E560" s="21">
        <f t="shared" si="118"/>
        <v>14.120499555046079</v>
      </c>
      <c r="F560" s="21">
        <f t="shared" si="123"/>
        <v>85.879500444953919</v>
      </c>
      <c r="G560" s="22">
        <f t="shared" si="123"/>
        <v>100</v>
      </c>
      <c r="H560" s="21">
        <f t="shared" si="120"/>
        <v>47.181528157057947</v>
      </c>
      <c r="I560" s="21">
        <f t="shared" si="124"/>
        <v>52.818471842942053</v>
      </c>
      <c r="J560" s="22">
        <f t="shared" si="124"/>
        <v>100</v>
      </c>
    </row>
    <row r="561" spans="1:10">
      <c r="A561" s="19">
        <v>2012</v>
      </c>
      <c r="B561" s="21">
        <f t="shared" si="116"/>
        <v>53.266948381009584</v>
      </c>
      <c r="C561" s="21">
        <f t="shared" si="122"/>
        <v>46.733051618990416</v>
      </c>
      <c r="D561" s="22">
        <f t="shared" si="122"/>
        <v>100</v>
      </c>
      <c r="E561" s="21">
        <f t="shared" si="118"/>
        <v>13.682605553018343</v>
      </c>
      <c r="F561" s="21">
        <f t="shared" si="123"/>
        <v>86.317394446981652</v>
      </c>
      <c r="G561" s="22">
        <f t="shared" si="123"/>
        <v>100</v>
      </c>
      <c r="H561" s="21">
        <f t="shared" si="120"/>
        <v>47.00610714158757</v>
      </c>
      <c r="I561" s="21">
        <f t="shared" si="124"/>
        <v>52.99389285841243</v>
      </c>
      <c r="J561" s="22">
        <f t="shared" si="124"/>
        <v>100</v>
      </c>
    </row>
    <row r="562" spans="1:10">
      <c r="A562" s="19">
        <v>2013</v>
      </c>
      <c r="B562" s="21">
        <f t="shared" si="116"/>
        <v>53.579900315055063</v>
      </c>
      <c r="C562" s="21">
        <f t="shared" si="122"/>
        <v>46.42009968494493</v>
      </c>
      <c r="D562" s="22">
        <f t="shared" si="122"/>
        <v>100</v>
      </c>
      <c r="E562" s="21">
        <f t="shared" si="118"/>
        <v>12.238270708374799</v>
      </c>
      <c r="F562" s="21">
        <f t="shared" si="123"/>
        <v>87.761729291625201</v>
      </c>
      <c r="G562" s="22">
        <f t="shared" si="123"/>
        <v>100</v>
      </c>
      <c r="H562" s="21">
        <f t="shared" si="120"/>
        <v>47.04420119728703</v>
      </c>
      <c r="I562" s="21">
        <f t="shared" si="124"/>
        <v>52.95579880271297</v>
      </c>
      <c r="J562" s="22">
        <f t="shared" si="124"/>
        <v>100</v>
      </c>
    </row>
    <row r="563" spans="1:10">
      <c r="A563" s="19">
        <v>2014</v>
      </c>
      <c r="B563" s="21">
        <f t="shared" si="116"/>
        <v>53.902132191637286</v>
      </c>
      <c r="C563" s="21">
        <f t="shared" si="122"/>
        <v>46.097867808362714</v>
      </c>
      <c r="D563" s="22">
        <f t="shared" si="122"/>
        <v>100</v>
      </c>
      <c r="E563" s="21">
        <f t="shared" si="118"/>
        <v>14.948021764972019</v>
      </c>
      <c r="F563" s="21">
        <f t="shared" si="123"/>
        <v>85.051978235027974</v>
      </c>
      <c r="G563" s="22">
        <f t="shared" si="123"/>
        <v>100</v>
      </c>
      <c r="H563" s="21">
        <f t="shared" si="120"/>
        <v>47.607157303042811</v>
      </c>
      <c r="I563" s="21">
        <f t="shared" si="124"/>
        <v>52.392842696957189</v>
      </c>
      <c r="J563" s="22">
        <f t="shared" si="124"/>
        <v>100</v>
      </c>
    </row>
    <row r="564" spans="1:10">
      <c r="A564" s="19">
        <v>2015</v>
      </c>
      <c r="B564" s="21">
        <f t="shared" si="116"/>
        <v>54.872581486771743</v>
      </c>
      <c r="C564" s="21">
        <f t="shared" si="122"/>
        <v>45.127418513228257</v>
      </c>
      <c r="D564" s="22">
        <f t="shared" si="122"/>
        <v>100</v>
      </c>
      <c r="E564" s="21">
        <f t="shared" si="118"/>
        <v>13.901772519751995</v>
      </c>
      <c r="F564" s="21">
        <f t="shared" si="123"/>
        <v>86.098227480247999</v>
      </c>
      <c r="G564" s="22">
        <f t="shared" si="123"/>
        <v>100</v>
      </c>
      <c r="H564" s="21">
        <f t="shared" si="120"/>
        <v>48.139643042431587</v>
      </c>
      <c r="I564" s="21">
        <f t="shared" si="124"/>
        <v>51.86035695756842</v>
      </c>
      <c r="J564" s="22">
        <f t="shared" si="124"/>
        <v>100</v>
      </c>
    </row>
    <row r="565" spans="1:10">
      <c r="A565" s="19">
        <v>2016</v>
      </c>
      <c r="B565" s="21">
        <f t="shared" si="116"/>
        <v>53.811756028804112</v>
      </c>
      <c r="C565" s="21">
        <f t="shared" si="122"/>
        <v>46.188243971195888</v>
      </c>
      <c r="D565" s="22">
        <f t="shared" si="122"/>
        <v>100</v>
      </c>
      <c r="E565" s="21">
        <f t="shared" si="118"/>
        <v>11.231243026110244</v>
      </c>
      <c r="F565" s="21">
        <f t="shared" si="123"/>
        <v>88.768756973889765</v>
      </c>
      <c r="G565" s="22">
        <f t="shared" si="123"/>
        <v>100</v>
      </c>
      <c r="H565" s="21">
        <f t="shared" si="120"/>
        <v>47.5228223721872</v>
      </c>
      <c r="I565" s="21">
        <f t="shared" si="124"/>
        <v>52.4771776278128</v>
      </c>
      <c r="J565" s="22">
        <f t="shared" si="124"/>
        <v>100</v>
      </c>
    </row>
    <row r="566" spans="1:10">
      <c r="A566" s="20">
        <v>2017</v>
      </c>
      <c r="B566" s="23">
        <f t="shared" si="116"/>
        <v>53.132707721393821</v>
      </c>
      <c r="C566" s="23">
        <f t="shared" si="122"/>
        <v>46.867292278606172</v>
      </c>
      <c r="D566" s="24">
        <f t="shared" si="122"/>
        <v>100</v>
      </c>
      <c r="E566" s="23">
        <f t="shared" si="118"/>
        <v>14.726149050311729</v>
      </c>
      <c r="F566" s="23">
        <f t="shared" si="123"/>
        <v>85.273850949688267</v>
      </c>
      <c r="G566" s="24">
        <f t="shared" si="123"/>
        <v>100</v>
      </c>
      <c r="H566" s="23">
        <f t="shared" si="120"/>
        <v>47.649855265050725</v>
      </c>
      <c r="I566" s="23">
        <f t="shared" si="124"/>
        <v>52.350144734949275</v>
      </c>
      <c r="J566" s="24">
        <f t="shared" si="124"/>
        <v>100</v>
      </c>
    </row>
    <row r="567" spans="1:10">
      <c r="A567" s="3" t="s">
        <v>26</v>
      </c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4" t="s">
        <v>27</v>
      </c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5" t="s">
        <v>28</v>
      </c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5" t="s">
        <v>31</v>
      </c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6" t="s">
        <v>29</v>
      </c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7" t="s">
        <v>30</v>
      </c>
      <c r="B572" s="1"/>
      <c r="C572" s="1"/>
      <c r="D572" s="1"/>
      <c r="E572" s="1"/>
      <c r="F572" s="1"/>
      <c r="G572" s="1"/>
      <c r="H572" s="1"/>
      <c r="I572" s="1"/>
      <c r="J572" s="1"/>
    </row>
    <row r="575" spans="1:10">
      <c r="A575" s="72" t="s">
        <v>76</v>
      </c>
      <c r="B575" s="72"/>
      <c r="C575" s="72"/>
      <c r="D575" s="72"/>
      <c r="E575" s="72"/>
      <c r="F575" s="72"/>
      <c r="G575" s="72"/>
      <c r="H575" s="72"/>
      <c r="I575" s="72"/>
      <c r="J575" s="72"/>
    </row>
    <row r="576" spans="1:10">
      <c r="A576" s="72" t="s">
        <v>72</v>
      </c>
      <c r="B576" s="72"/>
      <c r="C576" s="72"/>
      <c r="D576" s="72"/>
      <c r="E576" s="72"/>
      <c r="F576" s="72"/>
      <c r="G576" s="72"/>
      <c r="H576" s="72"/>
      <c r="I576" s="72"/>
      <c r="J576" s="72"/>
    </row>
    <row r="577" spans="1:10">
      <c r="A577" s="72" t="s">
        <v>173</v>
      </c>
      <c r="B577" s="72"/>
      <c r="C577" s="72"/>
      <c r="D577" s="72"/>
      <c r="E577" s="72"/>
      <c r="F577" s="72"/>
      <c r="G577" s="72"/>
      <c r="H577" s="72"/>
      <c r="I577" s="72"/>
      <c r="J577" s="72"/>
    </row>
    <row r="578" spans="1:10">
      <c r="A578" s="76" t="s">
        <v>5</v>
      </c>
      <c r="B578" s="83" t="s">
        <v>24</v>
      </c>
      <c r="C578" s="83"/>
      <c r="D578" s="84"/>
      <c r="E578" s="83" t="s">
        <v>25</v>
      </c>
      <c r="F578" s="83"/>
      <c r="G578" s="84"/>
      <c r="H578" s="83" t="s">
        <v>1</v>
      </c>
      <c r="I578" s="83"/>
      <c r="J578" s="84"/>
    </row>
    <row r="579" spans="1:10">
      <c r="A579" s="77"/>
      <c r="B579" s="12" t="s">
        <v>2</v>
      </c>
      <c r="C579" s="12" t="s">
        <v>3</v>
      </c>
      <c r="D579" s="13" t="s">
        <v>1</v>
      </c>
      <c r="E579" s="12" t="s">
        <v>2</v>
      </c>
      <c r="F579" s="12" t="s">
        <v>3</v>
      </c>
      <c r="G579" s="13" t="s">
        <v>1</v>
      </c>
      <c r="H579" s="12" t="s">
        <v>2</v>
      </c>
      <c r="I579" s="12" t="s">
        <v>3</v>
      </c>
      <c r="J579" s="13" t="s">
        <v>1</v>
      </c>
    </row>
    <row r="580" spans="1:10">
      <c r="A580" s="19" t="s">
        <v>6</v>
      </c>
      <c r="B580" s="15">
        <f>+B542-B532</f>
        <v>311620</v>
      </c>
      <c r="C580" s="15">
        <f t="shared" ref="C580:J580" si="125">+C542-C532</f>
        <v>364224</v>
      </c>
      <c r="D580" s="16">
        <f t="shared" si="125"/>
        <v>675844</v>
      </c>
      <c r="E580" s="15">
        <f t="shared" si="125"/>
        <v>17070</v>
      </c>
      <c r="F580" s="15">
        <f t="shared" si="125"/>
        <v>31067</v>
      </c>
      <c r="G580" s="16">
        <f t="shared" si="125"/>
        <v>48137</v>
      </c>
      <c r="H580" s="15">
        <f t="shared" si="125"/>
        <v>328690</v>
      </c>
      <c r="I580" s="15">
        <f t="shared" si="125"/>
        <v>395291</v>
      </c>
      <c r="J580" s="16">
        <f t="shared" si="125"/>
        <v>723981</v>
      </c>
    </row>
    <row r="581" spans="1:10">
      <c r="A581" s="20" t="s">
        <v>7</v>
      </c>
      <c r="B581" s="23">
        <f>+B580/B532*100</f>
        <v>21.508953666226759</v>
      </c>
      <c r="C581" s="23">
        <f t="shared" ref="C581:J581" si="126">+C580/C532*100</f>
        <v>30.643109540636043</v>
      </c>
      <c r="D581" s="24">
        <f t="shared" si="126"/>
        <v>25.625466369807747</v>
      </c>
      <c r="E581" s="23">
        <f t="shared" si="126"/>
        <v>26.595827555583256</v>
      </c>
      <c r="F581" s="23">
        <f t="shared" si="126"/>
        <v>7.0696795922082654</v>
      </c>
      <c r="G581" s="24">
        <f t="shared" si="126"/>
        <v>9.5581417052040916</v>
      </c>
      <c r="H581" s="23">
        <f t="shared" si="126"/>
        <v>21.724747599927298</v>
      </c>
      <c r="I581" s="23">
        <f t="shared" si="126"/>
        <v>24.280177391218889</v>
      </c>
      <c r="J581" s="24">
        <f t="shared" si="126"/>
        <v>23.049269105687177</v>
      </c>
    </row>
    <row r="582" spans="1:10">
      <c r="A582" s="3" t="s">
        <v>26</v>
      </c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4" t="s">
        <v>27</v>
      </c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5" t="s">
        <v>28</v>
      </c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5" t="s">
        <v>31</v>
      </c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6" t="s">
        <v>29</v>
      </c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7" t="s">
        <v>30</v>
      </c>
      <c r="B587" s="1"/>
      <c r="C587" s="1"/>
      <c r="D587" s="1"/>
      <c r="E587" s="1"/>
      <c r="F587" s="1"/>
      <c r="G587" s="1"/>
      <c r="H587" s="1"/>
      <c r="I587" s="1"/>
      <c r="J587" s="1"/>
    </row>
    <row r="590" spans="1:10">
      <c r="A590" s="72" t="s">
        <v>78</v>
      </c>
      <c r="B590" s="72"/>
      <c r="C590" s="72"/>
      <c r="D590" s="72"/>
      <c r="E590" s="72"/>
      <c r="F590" s="72"/>
      <c r="G590" s="72"/>
      <c r="H590" s="72"/>
      <c r="I590" s="72"/>
      <c r="J590" s="72"/>
    </row>
    <row r="591" spans="1:10">
      <c r="A591" s="72" t="s">
        <v>73</v>
      </c>
      <c r="B591" s="72"/>
      <c r="C591" s="72"/>
      <c r="D591" s="72"/>
      <c r="E591" s="72"/>
      <c r="F591" s="72"/>
      <c r="G591" s="72"/>
      <c r="H591" s="72"/>
      <c r="I591" s="72"/>
      <c r="J591" s="72"/>
    </row>
    <row r="592" spans="1:10">
      <c r="A592" s="80" t="s">
        <v>0</v>
      </c>
      <c r="B592" s="82" t="s">
        <v>8</v>
      </c>
      <c r="C592" s="83"/>
      <c r="D592" s="84"/>
      <c r="E592" s="83" t="s">
        <v>3</v>
      </c>
      <c r="F592" s="83"/>
      <c r="G592" s="84"/>
      <c r="H592" s="83" t="s">
        <v>1</v>
      </c>
      <c r="I592" s="83"/>
      <c r="J592" s="84"/>
    </row>
    <row r="593" spans="1:10">
      <c r="A593" s="81"/>
      <c r="B593" s="12" t="s">
        <v>24</v>
      </c>
      <c r="C593" s="12" t="s">
        <v>25</v>
      </c>
      <c r="D593" s="13" t="s">
        <v>1</v>
      </c>
      <c r="E593" s="12" t="s">
        <v>24</v>
      </c>
      <c r="F593" s="12" t="s">
        <v>25</v>
      </c>
      <c r="G593" s="13" t="s">
        <v>1</v>
      </c>
      <c r="H593" s="12" t="s">
        <v>24</v>
      </c>
      <c r="I593" s="12" t="s">
        <v>25</v>
      </c>
      <c r="J593" s="13" t="s">
        <v>1</v>
      </c>
    </row>
    <row r="594" spans="1:10">
      <c r="A594" s="19">
        <v>2007</v>
      </c>
      <c r="B594" s="15">
        <f t="shared" ref="B594:B604" si="127">+B532</f>
        <v>1448792</v>
      </c>
      <c r="C594" s="15">
        <f t="shared" ref="C594:C604" si="128">+E532</f>
        <v>64183</v>
      </c>
      <c r="D594" s="16">
        <f>+B594+C594</f>
        <v>1512975</v>
      </c>
      <c r="E594" s="15">
        <f t="shared" ref="E594:E604" si="129">+C532</f>
        <v>1188600</v>
      </c>
      <c r="F594" s="15">
        <f t="shared" ref="F594:F604" si="130">+F532</f>
        <v>439440</v>
      </c>
      <c r="G594" s="16">
        <f t="shared" ref="G594:G604" si="131">+F594+E594</f>
        <v>1628040</v>
      </c>
      <c r="H594" s="15">
        <f t="shared" ref="H594:I604" si="132">+B594+E594</f>
        <v>2637392</v>
      </c>
      <c r="I594" s="15">
        <f t="shared" si="132"/>
        <v>503623</v>
      </c>
      <c r="J594" s="16">
        <f t="shared" ref="J594:J604" si="133">+G594+D594</f>
        <v>3141015</v>
      </c>
    </row>
    <row r="595" spans="1:10">
      <c r="A595" s="19">
        <v>2008</v>
      </c>
      <c r="B595" s="15">
        <f t="shared" si="127"/>
        <v>1458402</v>
      </c>
      <c r="C595" s="15">
        <f t="shared" si="128"/>
        <v>67172</v>
      </c>
      <c r="D595" s="16">
        <f t="shared" ref="D595:D604" si="134">+B595+C595</f>
        <v>1525574</v>
      </c>
      <c r="E595" s="15">
        <f t="shared" si="129"/>
        <v>1195708</v>
      </c>
      <c r="F595" s="15">
        <f t="shared" si="130"/>
        <v>443985</v>
      </c>
      <c r="G595" s="16">
        <f t="shared" si="131"/>
        <v>1639693</v>
      </c>
      <c r="H595" s="15">
        <f t="shared" si="132"/>
        <v>2654110</v>
      </c>
      <c r="I595" s="15">
        <f t="shared" si="132"/>
        <v>511157</v>
      </c>
      <c r="J595" s="16">
        <f t="shared" si="133"/>
        <v>3165267</v>
      </c>
    </row>
    <row r="596" spans="1:10">
      <c r="A596" s="19">
        <v>2009</v>
      </c>
      <c r="B596" s="15">
        <f t="shared" si="127"/>
        <v>1498670</v>
      </c>
      <c r="C596" s="15">
        <f t="shared" si="128"/>
        <v>72962</v>
      </c>
      <c r="D596" s="16">
        <f t="shared" si="134"/>
        <v>1571632</v>
      </c>
      <c r="E596" s="15">
        <f t="shared" si="129"/>
        <v>1225904</v>
      </c>
      <c r="F596" s="15">
        <f t="shared" si="130"/>
        <v>460456</v>
      </c>
      <c r="G596" s="16">
        <f t="shared" si="131"/>
        <v>1686360</v>
      </c>
      <c r="H596" s="15">
        <f t="shared" si="132"/>
        <v>2724574</v>
      </c>
      <c r="I596" s="15">
        <f t="shared" si="132"/>
        <v>533418</v>
      </c>
      <c r="J596" s="16">
        <f t="shared" si="133"/>
        <v>3257992</v>
      </c>
    </row>
    <row r="597" spans="1:10">
      <c r="A597" s="19">
        <v>2010</v>
      </c>
      <c r="B597" s="15">
        <f t="shared" si="127"/>
        <v>1546847</v>
      </c>
      <c r="C597" s="15">
        <f t="shared" si="128"/>
        <v>78412</v>
      </c>
      <c r="D597" s="16">
        <f t="shared" si="134"/>
        <v>1625259</v>
      </c>
      <c r="E597" s="15">
        <f t="shared" si="129"/>
        <v>1302928</v>
      </c>
      <c r="F597" s="15">
        <f t="shared" si="130"/>
        <v>456038</v>
      </c>
      <c r="G597" s="16">
        <f t="shared" si="131"/>
        <v>1758966</v>
      </c>
      <c r="H597" s="15">
        <f t="shared" si="132"/>
        <v>2849775</v>
      </c>
      <c r="I597" s="15">
        <f t="shared" si="132"/>
        <v>534450</v>
      </c>
      <c r="J597" s="16">
        <f t="shared" si="133"/>
        <v>3384225</v>
      </c>
    </row>
    <row r="598" spans="1:10">
      <c r="A598" s="19">
        <v>2011</v>
      </c>
      <c r="B598" s="15">
        <f t="shared" si="127"/>
        <v>1545557</v>
      </c>
      <c r="C598" s="15">
        <f t="shared" si="128"/>
        <v>74894</v>
      </c>
      <c r="D598" s="16">
        <f t="shared" si="134"/>
        <v>1620451</v>
      </c>
      <c r="E598" s="15">
        <f t="shared" si="129"/>
        <v>1358554</v>
      </c>
      <c r="F598" s="15">
        <f t="shared" si="130"/>
        <v>455498</v>
      </c>
      <c r="G598" s="16">
        <f t="shared" si="131"/>
        <v>1814052</v>
      </c>
      <c r="H598" s="15">
        <f t="shared" si="132"/>
        <v>2904111</v>
      </c>
      <c r="I598" s="15">
        <f t="shared" si="132"/>
        <v>530392</v>
      </c>
      <c r="J598" s="16">
        <f t="shared" si="133"/>
        <v>3434503</v>
      </c>
    </row>
    <row r="599" spans="1:10">
      <c r="A599" s="19">
        <v>2012</v>
      </c>
      <c r="B599" s="15">
        <f t="shared" si="127"/>
        <v>1576813</v>
      </c>
      <c r="C599" s="15">
        <f t="shared" si="128"/>
        <v>76098</v>
      </c>
      <c r="D599" s="16">
        <f t="shared" si="134"/>
        <v>1652911</v>
      </c>
      <c r="E599" s="15">
        <f t="shared" si="129"/>
        <v>1383396</v>
      </c>
      <c r="F599" s="15">
        <f t="shared" si="130"/>
        <v>480068</v>
      </c>
      <c r="G599" s="16">
        <f t="shared" si="131"/>
        <v>1863464</v>
      </c>
      <c r="H599" s="15">
        <f t="shared" si="132"/>
        <v>2960209</v>
      </c>
      <c r="I599" s="15">
        <f t="shared" si="132"/>
        <v>556166</v>
      </c>
      <c r="J599" s="16">
        <f t="shared" si="133"/>
        <v>3516375</v>
      </c>
    </row>
    <row r="600" spans="1:10">
      <c r="A600" s="19">
        <v>2013</v>
      </c>
      <c r="B600" s="15">
        <f t="shared" si="127"/>
        <v>1591300</v>
      </c>
      <c r="C600" s="15">
        <f t="shared" si="128"/>
        <v>68251</v>
      </c>
      <c r="D600" s="16">
        <f t="shared" si="134"/>
        <v>1659551</v>
      </c>
      <c r="E600" s="15">
        <f t="shared" si="129"/>
        <v>1378657</v>
      </c>
      <c r="F600" s="15">
        <f t="shared" si="130"/>
        <v>489434</v>
      </c>
      <c r="G600" s="16">
        <f t="shared" si="131"/>
        <v>1868091</v>
      </c>
      <c r="H600" s="15">
        <f t="shared" si="132"/>
        <v>2969957</v>
      </c>
      <c r="I600" s="15">
        <f t="shared" si="132"/>
        <v>557685</v>
      </c>
      <c r="J600" s="16">
        <f t="shared" si="133"/>
        <v>3527642</v>
      </c>
    </row>
    <row r="601" spans="1:10">
      <c r="A601" s="19">
        <v>2014</v>
      </c>
      <c r="B601" s="15">
        <f t="shared" si="127"/>
        <v>1625615</v>
      </c>
      <c r="C601" s="15">
        <f t="shared" si="128"/>
        <v>86893</v>
      </c>
      <c r="D601" s="16">
        <f t="shared" si="134"/>
        <v>1712508</v>
      </c>
      <c r="E601" s="15">
        <f t="shared" si="129"/>
        <v>1390249</v>
      </c>
      <c r="F601" s="15">
        <f t="shared" si="130"/>
        <v>494408</v>
      </c>
      <c r="G601" s="16">
        <f t="shared" si="131"/>
        <v>1884657</v>
      </c>
      <c r="H601" s="15">
        <f t="shared" si="132"/>
        <v>3015864</v>
      </c>
      <c r="I601" s="15">
        <f t="shared" si="132"/>
        <v>581301</v>
      </c>
      <c r="J601" s="16">
        <f t="shared" si="133"/>
        <v>3597165</v>
      </c>
    </row>
    <row r="602" spans="1:10">
      <c r="A602" s="19">
        <v>2015</v>
      </c>
      <c r="B602" s="15">
        <f t="shared" si="127"/>
        <v>1689929</v>
      </c>
      <c r="C602" s="15">
        <f t="shared" si="128"/>
        <v>84194</v>
      </c>
      <c r="D602" s="16">
        <f t="shared" si="134"/>
        <v>1774123</v>
      </c>
      <c r="E602" s="15">
        <f t="shared" si="129"/>
        <v>1389804</v>
      </c>
      <c r="F602" s="15">
        <f t="shared" si="130"/>
        <v>521441</v>
      </c>
      <c r="G602" s="16">
        <f t="shared" si="131"/>
        <v>1911245</v>
      </c>
      <c r="H602" s="15">
        <f t="shared" si="132"/>
        <v>3079733</v>
      </c>
      <c r="I602" s="15">
        <f t="shared" si="132"/>
        <v>605635</v>
      </c>
      <c r="J602" s="16">
        <f t="shared" si="133"/>
        <v>3685368</v>
      </c>
    </row>
    <row r="603" spans="1:10">
      <c r="A603" s="19">
        <v>2016</v>
      </c>
      <c r="B603" s="15">
        <f t="shared" si="127"/>
        <v>1739366</v>
      </c>
      <c r="C603" s="15">
        <f t="shared" si="128"/>
        <v>62909</v>
      </c>
      <c r="D603" s="16">
        <f t="shared" si="134"/>
        <v>1802275</v>
      </c>
      <c r="E603" s="15">
        <f t="shared" si="129"/>
        <v>1492950</v>
      </c>
      <c r="F603" s="15">
        <f t="shared" si="130"/>
        <v>497216</v>
      </c>
      <c r="G603" s="16">
        <f t="shared" si="131"/>
        <v>1990166</v>
      </c>
      <c r="H603" s="15">
        <f t="shared" si="132"/>
        <v>3232316</v>
      </c>
      <c r="I603" s="15">
        <f t="shared" si="132"/>
        <v>560125</v>
      </c>
      <c r="J603" s="16">
        <f t="shared" si="133"/>
        <v>3792441</v>
      </c>
    </row>
    <row r="604" spans="1:10">
      <c r="A604" s="20">
        <v>2017</v>
      </c>
      <c r="B604" s="17">
        <f t="shared" si="127"/>
        <v>1760412</v>
      </c>
      <c r="C604" s="17">
        <f t="shared" si="128"/>
        <v>81253</v>
      </c>
      <c r="D604" s="18">
        <f t="shared" si="134"/>
        <v>1841665</v>
      </c>
      <c r="E604" s="17">
        <f t="shared" si="129"/>
        <v>1552824</v>
      </c>
      <c r="F604" s="17">
        <f t="shared" si="130"/>
        <v>470507</v>
      </c>
      <c r="G604" s="18">
        <f t="shared" si="131"/>
        <v>2023331</v>
      </c>
      <c r="H604" s="17">
        <f t="shared" si="132"/>
        <v>3313236</v>
      </c>
      <c r="I604" s="17">
        <f t="shared" si="132"/>
        <v>551760</v>
      </c>
      <c r="J604" s="18">
        <f t="shared" si="133"/>
        <v>3864996</v>
      </c>
    </row>
    <row r="605" spans="1:10">
      <c r="A605" s="3" t="s">
        <v>26</v>
      </c>
    </row>
    <row r="606" spans="1:10">
      <c r="A606" s="4" t="s">
        <v>27</v>
      </c>
    </row>
    <row r="607" spans="1:10">
      <c r="A607" s="5" t="s">
        <v>28</v>
      </c>
    </row>
    <row r="608" spans="1:10">
      <c r="A608" s="5" t="s">
        <v>31</v>
      </c>
    </row>
    <row r="609" spans="1:10">
      <c r="A609" s="6" t="s">
        <v>29</v>
      </c>
    </row>
    <row r="610" spans="1:10">
      <c r="A610" s="7" t="s">
        <v>30</v>
      </c>
    </row>
    <row r="613" spans="1:10">
      <c r="A613" s="72" t="s">
        <v>79</v>
      </c>
      <c r="B613" s="72"/>
      <c r="C613" s="72"/>
      <c r="D613" s="72"/>
      <c r="E613" s="72"/>
      <c r="F613" s="72"/>
      <c r="G613" s="72"/>
      <c r="H613" s="72"/>
      <c r="I613" s="72"/>
      <c r="J613" s="72"/>
    </row>
    <row r="614" spans="1:10">
      <c r="A614" s="72" t="s">
        <v>73</v>
      </c>
      <c r="B614" s="72"/>
      <c r="C614" s="72"/>
      <c r="D614" s="72"/>
      <c r="E614" s="72"/>
      <c r="F614" s="72"/>
      <c r="G614" s="72"/>
      <c r="H614" s="72"/>
      <c r="I614" s="72"/>
      <c r="J614" s="72"/>
    </row>
    <row r="615" spans="1:10">
      <c r="A615" s="72" t="s">
        <v>4</v>
      </c>
      <c r="B615" s="72"/>
      <c r="C615" s="72"/>
      <c r="D615" s="72"/>
      <c r="E615" s="72"/>
      <c r="F615" s="72"/>
      <c r="G615" s="72"/>
      <c r="H615" s="72"/>
      <c r="I615" s="72"/>
      <c r="J615" s="72"/>
    </row>
    <row r="616" spans="1:10">
      <c r="A616" s="80" t="s">
        <v>0</v>
      </c>
      <c r="B616" s="82" t="s">
        <v>8</v>
      </c>
      <c r="C616" s="83"/>
      <c r="D616" s="84"/>
      <c r="E616" s="83" t="s">
        <v>3</v>
      </c>
      <c r="F616" s="83"/>
      <c r="G616" s="84"/>
      <c r="H616" s="83" t="s">
        <v>1</v>
      </c>
      <c r="I616" s="83"/>
      <c r="J616" s="84"/>
    </row>
    <row r="617" spans="1:10">
      <c r="A617" s="81"/>
      <c r="B617" s="12" t="s">
        <v>24</v>
      </c>
      <c r="C617" s="12" t="s">
        <v>25</v>
      </c>
      <c r="D617" s="13" t="s">
        <v>1</v>
      </c>
      <c r="E617" s="12" t="s">
        <v>24</v>
      </c>
      <c r="F617" s="12" t="s">
        <v>25</v>
      </c>
      <c r="G617" s="13" t="s">
        <v>1</v>
      </c>
      <c r="H617" s="12" t="s">
        <v>24</v>
      </c>
      <c r="I617" s="12" t="s">
        <v>25</v>
      </c>
      <c r="J617" s="13" t="s">
        <v>1</v>
      </c>
    </row>
    <row r="618" spans="1:10">
      <c r="A618" s="19">
        <v>2007</v>
      </c>
      <c r="B618" s="21">
        <f t="shared" ref="B618:B628" si="135">(B594/$D594)*100</f>
        <v>95.757828120094516</v>
      </c>
      <c r="C618" s="21">
        <f t="shared" ref="C618:D618" si="136">(C594/$D594)*100</f>
        <v>4.2421718799054844</v>
      </c>
      <c r="D618" s="22">
        <f t="shared" si="136"/>
        <v>100</v>
      </c>
      <c r="E618" s="21">
        <f t="shared" ref="E618:E628" si="137">+(E594/$G594)*100</f>
        <v>73.008034200633887</v>
      </c>
      <c r="F618" s="21">
        <f t="shared" ref="F618:G618" si="138">+(F594/$G594)*100</f>
        <v>26.991965799366106</v>
      </c>
      <c r="G618" s="22">
        <f t="shared" si="138"/>
        <v>100</v>
      </c>
      <c r="H618" s="21">
        <f t="shared" ref="H618:H628" si="139">+H594/$J594*100</f>
        <v>83.9662338447922</v>
      </c>
      <c r="I618" s="21">
        <f t="shared" ref="I618:J618" si="140">+I594/$J594*100</f>
        <v>16.03376615520779</v>
      </c>
      <c r="J618" s="22">
        <f t="shared" si="140"/>
        <v>100</v>
      </c>
    </row>
    <row r="619" spans="1:10">
      <c r="A619" s="19">
        <v>2008</v>
      </c>
      <c r="B619" s="21">
        <f t="shared" si="135"/>
        <v>95.596935972951826</v>
      </c>
      <c r="C619" s="21">
        <f t="shared" ref="C619:D628" si="141">(C595/$D595)*100</f>
        <v>4.4030640270481802</v>
      </c>
      <c r="D619" s="22">
        <f t="shared" si="141"/>
        <v>100</v>
      </c>
      <c r="E619" s="21">
        <f t="shared" si="137"/>
        <v>72.922675159313357</v>
      </c>
      <c r="F619" s="21">
        <f t="shared" ref="F619:G628" si="142">+(F595/$G595)*100</f>
        <v>27.077324840686639</v>
      </c>
      <c r="G619" s="22">
        <f t="shared" si="142"/>
        <v>100</v>
      </c>
      <c r="H619" s="21">
        <f t="shared" si="139"/>
        <v>83.851062169478908</v>
      </c>
      <c r="I619" s="21">
        <f t="shared" ref="I619:J628" si="143">+I595/$J595*100</f>
        <v>16.148937830521088</v>
      </c>
      <c r="J619" s="22">
        <f t="shared" si="143"/>
        <v>100</v>
      </c>
    </row>
    <row r="620" spans="1:10">
      <c r="A620" s="19">
        <v>2009</v>
      </c>
      <c r="B620" s="21">
        <f t="shared" si="135"/>
        <v>95.357564620725469</v>
      </c>
      <c r="C620" s="21">
        <f t="shared" si="141"/>
        <v>4.6424353792745379</v>
      </c>
      <c r="D620" s="22">
        <f t="shared" si="141"/>
        <v>100</v>
      </c>
      <c r="E620" s="21">
        <f t="shared" si="137"/>
        <v>72.695272658269886</v>
      </c>
      <c r="F620" s="21">
        <f t="shared" si="142"/>
        <v>27.304727341730118</v>
      </c>
      <c r="G620" s="22">
        <f t="shared" si="142"/>
        <v>100</v>
      </c>
      <c r="H620" s="21">
        <f t="shared" si="139"/>
        <v>83.627399944505697</v>
      </c>
      <c r="I620" s="21">
        <f t="shared" si="143"/>
        <v>16.372600055494306</v>
      </c>
      <c r="J620" s="22">
        <f t="shared" si="143"/>
        <v>100</v>
      </c>
    </row>
    <row r="621" spans="1:10">
      <c r="A621" s="19">
        <v>2010</v>
      </c>
      <c r="B621" s="21">
        <f t="shared" si="135"/>
        <v>95.175415118451895</v>
      </c>
      <c r="C621" s="21">
        <f t="shared" si="141"/>
        <v>4.8245848815481098</v>
      </c>
      <c r="D621" s="22">
        <f t="shared" si="141"/>
        <v>100</v>
      </c>
      <c r="E621" s="21">
        <f t="shared" si="137"/>
        <v>74.073518191937765</v>
      </c>
      <c r="F621" s="21">
        <f t="shared" si="142"/>
        <v>25.926481808062235</v>
      </c>
      <c r="G621" s="22">
        <f t="shared" si="142"/>
        <v>100</v>
      </c>
      <c r="H621" s="21">
        <f t="shared" si="139"/>
        <v>84.207610309598209</v>
      </c>
      <c r="I621" s="21">
        <f t="shared" si="143"/>
        <v>15.792389690401789</v>
      </c>
      <c r="J621" s="22">
        <f t="shared" si="143"/>
        <v>100</v>
      </c>
    </row>
    <row r="622" spans="1:10">
      <c r="A622" s="19">
        <v>2011</v>
      </c>
      <c r="B622" s="21">
        <f t="shared" si="135"/>
        <v>95.378200266469022</v>
      </c>
      <c r="C622" s="21">
        <f t="shared" si="141"/>
        <v>4.621799733530974</v>
      </c>
      <c r="D622" s="22">
        <f t="shared" si="141"/>
        <v>100</v>
      </c>
      <c r="E622" s="21">
        <f t="shared" si="137"/>
        <v>74.890576455360701</v>
      </c>
      <c r="F622" s="21">
        <f t="shared" si="142"/>
        <v>25.109423544639291</v>
      </c>
      <c r="G622" s="22">
        <f t="shared" si="142"/>
        <v>100</v>
      </c>
      <c r="H622" s="21">
        <f t="shared" si="139"/>
        <v>84.55695045251089</v>
      </c>
      <c r="I622" s="21">
        <f t="shared" si="143"/>
        <v>15.443049547489112</v>
      </c>
      <c r="J622" s="22">
        <f t="shared" si="143"/>
        <v>100</v>
      </c>
    </row>
    <row r="623" spans="1:10">
      <c r="A623" s="19">
        <v>2012</v>
      </c>
      <c r="B623" s="21">
        <f t="shared" si="135"/>
        <v>95.39612235625512</v>
      </c>
      <c r="C623" s="21">
        <f t="shared" si="141"/>
        <v>4.6038776437448838</v>
      </c>
      <c r="D623" s="22">
        <f t="shared" si="141"/>
        <v>100</v>
      </c>
      <c r="E623" s="21">
        <f t="shared" si="137"/>
        <v>74.237870975774143</v>
      </c>
      <c r="F623" s="21">
        <f t="shared" si="142"/>
        <v>25.76212902422585</v>
      </c>
      <c r="G623" s="22">
        <f t="shared" si="142"/>
        <v>100</v>
      </c>
      <c r="H623" s="21">
        <f t="shared" si="139"/>
        <v>84.183541288969465</v>
      </c>
      <c r="I623" s="21">
        <f t="shared" si="143"/>
        <v>15.816458711030535</v>
      </c>
      <c r="J623" s="22">
        <f t="shared" si="143"/>
        <v>100</v>
      </c>
    </row>
    <row r="624" spans="1:10">
      <c r="A624" s="19">
        <v>2013</v>
      </c>
      <c r="B624" s="21">
        <f t="shared" si="135"/>
        <v>95.887381586947313</v>
      </c>
      <c r="C624" s="21">
        <f t="shared" si="141"/>
        <v>4.1126184130526866</v>
      </c>
      <c r="D624" s="22">
        <f t="shared" si="141"/>
        <v>100</v>
      </c>
      <c r="E624" s="21">
        <f t="shared" si="137"/>
        <v>73.800312725664867</v>
      </c>
      <c r="F624" s="21">
        <f t="shared" si="142"/>
        <v>26.199687274335137</v>
      </c>
      <c r="G624" s="22">
        <f t="shared" si="142"/>
        <v>100</v>
      </c>
      <c r="H624" s="21">
        <f t="shared" si="139"/>
        <v>84.190997839349919</v>
      </c>
      <c r="I624" s="21">
        <f t="shared" si="143"/>
        <v>15.809002160650088</v>
      </c>
      <c r="J624" s="22">
        <f t="shared" si="143"/>
        <v>100</v>
      </c>
    </row>
    <row r="625" spans="1:10">
      <c r="A625" s="19">
        <v>2014</v>
      </c>
      <c r="B625" s="21">
        <f t="shared" si="135"/>
        <v>94.925979907831092</v>
      </c>
      <c r="C625" s="21">
        <f t="shared" si="141"/>
        <v>5.0740200921689125</v>
      </c>
      <c r="D625" s="22">
        <f t="shared" si="141"/>
        <v>100</v>
      </c>
      <c r="E625" s="21">
        <f t="shared" si="137"/>
        <v>73.766685396865313</v>
      </c>
      <c r="F625" s="21">
        <f t="shared" si="142"/>
        <v>26.233314603134684</v>
      </c>
      <c r="G625" s="22">
        <f t="shared" si="142"/>
        <v>100</v>
      </c>
      <c r="H625" s="21">
        <f t="shared" si="139"/>
        <v>83.840024018914889</v>
      </c>
      <c r="I625" s="21">
        <f t="shared" si="143"/>
        <v>16.159975981085104</v>
      </c>
      <c r="J625" s="22">
        <f t="shared" si="143"/>
        <v>100</v>
      </c>
    </row>
    <row r="626" spans="1:10">
      <c r="A626" s="19">
        <v>2015</v>
      </c>
      <c r="B626" s="21">
        <f t="shared" si="135"/>
        <v>95.254331294955307</v>
      </c>
      <c r="C626" s="21">
        <f t="shared" si="141"/>
        <v>4.7456687050446895</v>
      </c>
      <c r="D626" s="22">
        <f t="shared" si="141"/>
        <v>100</v>
      </c>
      <c r="E626" s="21">
        <f t="shared" si="137"/>
        <v>72.717207893284225</v>
      </c>
      <c r="F626" s="21">
        <f t="shared" si="142"/>
        <v>27.282792106715782</v>
      </c>
      <c r="G626" s="22">
        <f t="shared" si="142"/>
        <v>100</v>
      </c>
      <c r="H626" s="21">
        <f t="shared" si="139"/>
        <v>83.566498650880987</v>
      </c>
      <c r="I626" s="21">
        <f t="shared" si="143"/>
        <v>16.433501349119002</v>
      </c>
      <c r="J626" s="22">
        <f t="shared" si="143"/>
        <v>100</v>
      </c>
    </row>
    <row r="627" spans="1:10">
      <c r="A627" s="19">
        <v>2016</v>
      </c>
      <c r="B627" s="21">
        <f t="shared" si="135"/>
        <v>96.509467201176292</v>
      </c>
      <c r="C627" s="21">
        <f t="shared" si="141"/>
        <v>3.4905327988237089</v>
      </c>
      <c r="D627" s="22">
        <f t="shared" si="141"/>
        <v>100</v>
      </c>
      <c r="E627" s="21">
        <f t="shared" si="137"/>
        <v>75.01635541959817</v>
      </c>
      <c r="F627" s="21">
        <f t="shared" si="142"/>
        <v>24.983644580401837</v>
      </c>
      <c r="G627" s="22">
        <f t="shared" si="142"/>
        <v>100</v>
      </c>
      <c r="H627" s="21">
        <f t="shared" si="139"/>
        <v>85.230488753813177</v>
      </c>
      <c r="I627" s="21">
        <f t="shared" si="143"/>
        <v>14.769511246186823</v>
      </c>
      <c r="J627" s="22">
        <f t="shared" si="143"/>
        <v>100</v>
      </c>
    </row>
    <row r="628" spans="1:10">
      <c r="A628" s="20">
        <v>2017</v>
      </c>
      <c r="B628" s="23">
        <f t="shared" si="135"/>
        <v>95.588068405491768</v>
      </c>
      <c r="C628" s="23">
        <f t="shared" si="141"/>
        <v>4.4119315945082302</v>
      </c>
      <c r="D628" s="24">
        <f t="shared" si="141"/>
        <v>100</v>
      </c>
      <c r="E628" s="23">
        <f t="shared" si="137"/>
        <v>76.745920464817672</v>
      </c>
      <c r="F628" s="23">
        <f t="shared" si="142"/>
        <v>23.254079535182331</v>
      </c>
      <c r="G628" s="24">
        <f t="shared" si="142"/>
        <v>100</v>
      </c>
      <c r="H628" s="23">
        <f t="shared" si="139"/>
        <v>85.724176687375618</v>
      </c>
      <c r="I628" s="23">
        <f t="shared" si="143"/>
        <v>14.275823312624386</v>
      </c>
      <c r="J628" s="24">
        <f t="shared" si="143"/>
        <v>100</v>
      </c>
    </row>
    <row r="629" spans="1:10">
      <c r="A629" s="3" t="s">
        <v>26</v>
      </c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4" t="s">
        <v>27</v>
      </c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5" t="s">
        <v>28</v>
      </c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5" t="s">
        <v>31</v>
      </c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6" t="s">
        <v>29</v>
      </c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7" t="s">
        <v>30</v>
      </c>
      <c r="B634" s="1"/>
      <c r="C634" s="1"/>
      <c r="D634" s="1"/>
      <c r="E634" s="1"/>
      <c r="F634" s="1"/>
      <c r="G634" s="1"/>
      <c r="H634" s="1"/>
      <c r="I634" s="1"/>
      <c r="J634" s="1"/>
    </row>
    <row r="637" spans="1:10">
      <c r="A637" s="72" t="s">
        <v>80</v>
      </c>
      <c r="B637" s="72"/>
      <c r="C637" s="72"/>
      <c r="D637" s="72"/>
      <c r="E637" s="72"/>
      <c r="F637" s="72"/>
      <c r="G637" s="72"/>
      <c r="H637" s="72"/>
      <c r="I637" s="72"/>
      <c r="J637" s="72"/>
    </row>
    <row r="638" spans="1:10">
      <c r="A638" s="72" t="s">
        <v>73</v>
      </c>
      <c r="B638" s="72"/>
      <c r="C638" s="72"/>
      <c r="D638" s="72"/>
      <c r="E638" s="72"/>
      <c r="F638" s="72"/>
      <c r="G638" s="72"/>
      <c r="H638" s="72"/>
      <c r="I638" s="72"/>
      <c r="J638" s="72"/>
    </row>
    <row r="639" spans="1:10">
      <c r="A639" s="72" t="s">
        <v>20</v>
      </c>
      <c r="B639" s="72"/>
      <c r="C639" s="72"/>
      <c r="D639" s="72"/>
      <c r="E639" s="72"/>
      <c r="F639" s="72"/>
      <c r="G639" s="72"/>
      <c r="H639" s="72"/>
      <c r="I639" s="72"/>
      <c r="J639" s="72"/>
    </row>
    <row r="640" spans="1:10">
      <c r="A640" s="76" t="s">
        <v>5</v>
      </c>
      <c r="B640" s="82" t="s">
        <v>8</v>
      </c>
      <c r="C640" s="83"/>
      <c r="D640" s="84"/>
      <c r="E640" s="82" t="s">
        <v>3</v>
      </c>
      <c r="F640" s="83"/>
      <c r="G640" s="84"/>
      <c r="H640" s="82" t="s">
        <v>1</v>
      </c>
      <c r="I640" s="83"/>
      <c r="J640" s="84"/>
    </row>
    <row r="641" spans="1:19">
      <c r="A641" s="77"/>
      <c r="B641" s="55" t="s">
        <v>24</v>
      </c>
      <c r="C641" s="12" t="s">
        <v>25</v>
      </c>
      <c r="D641" s="13" t="s">
        <v>1</v>
      </c>
      <c r="E641" s="55" t="s">
        <v>24</v>
      </c>
      <c r="F641" s="12" t="s">
        <v>25</v>
      </c>
      <c r="G641" s="13" t="s">
        <v>1</v>
      </c>
      <c r="H641" s="55" t="s">
        <v>24</v>
      </c>
      <c r="I641" s="12" t="s">
        <v>25</v>
      </c>
      <c r="J641" s="13" t="s">
        <v>1</v>
      </c>
    </row>
    <row r="642" spans="1:19">
      <c r="A642" s="19" t="s">
        <v>6</v>
      </c>
      <c r="B642" s="14">
        <f>+B604-B594</f>
        <v>311620</v>
      </c>
      <c r="C642" s="15">
        <f t="shared" ref="C642:J642" si="144">+C604-C594</f>
        <v>17070</v>
      </c>
      <c r="D642" s="16">
        <f t="shared" si="144"/>
        <v>328690</v>
      </c>
      <c r="E642" s="14">
        <f t="shared" si="144"/>
        <v>364224</v>
      </c>
      <c r="F642" s="15">
        <f t="shared" si="144"/>
        <v>31067</v>
      </c>
      <c r="G642" s="16">
        <f t="shared" si="144"/>
        <v>395291</v>
      </c>
      <c r="H642" s="14">
        <f t="shared" si="144"/>
        <v>675844</v>
      </c>
      <c r="I642" s="15">
        <f t="shared" si="144"/>
        <v>48137</v>
      </c>
      <c r="J642" s="16">
        <f t="shared" si="144"/>
        <v>723981</v>
      </c>
    </row>
    <row r="643" spans="1:19">
      <c r="A643" s="20" t="s">
        <v>7</v>
      </c>
      <c r="B643" s="56">
        <f>+B642/B594*100</f>
        <v>21.508953666226759</v>
      </c>
      <c r="C643" s="23">
        <f t="shared" ref="C643:J643" si="145">+C642/C594*100</f>
        <v>26.595827555583256</v>
      </c>
      <c r="D643" s="24">
        <f t="shared" si="145"/>
        <v>21.724747599927298</v>
      </c>
      <c r="E643" s="56">
        <f t="shared" si="145"/>
        <v>30.643109540636043</v>
      </c>
      <c r="F643" s="23">
        <f t="shared" si="145"/>
        <v>7.0696795922082654</v>
      </c>
      <c r="G643" s="24">
        <f t="shared" si="145"/>
        <v>24.280177391218889</v>
      </c>
      <c r="H643" s="56">
        <f t="shared" si="145"/>
        <v>25.625466369807747</v>
      </c>
      <c r="I643" s="23">
        <f t="shared" si="145"/>
        <v>9.5581417052040916</v>
      </c>
      <c r="J643" s="24">
        <f t="shared" si="145"/>
        <v>23.049269105687177</v>
      </c>
    </row>
    <row r="644" spans="1:19">
      <c r="A644" s="3" t="s">
        <v>26</v>
      </c>
      <c r="B644" s="1"/>
      <c r="C644" s="1"/>
      <c r="D644" s="1"/>
      <c r="E644" s="1"/>
      <c r="F644" s="1"/>
      <c r="G644" s="1"/>
      <c r="H644" s="1"/>
      <c r="I644" s="1"/>
      <c r="J644" s="1"/>
    </row>
    <row r="645" spans="1:19">
      <c r="A645" s="4" t="s">
        <v>27</v>
      </c>
      <c r="B645" s="1"/>
      <c r="C645" s="1"/>
      <c r="D645" s="1"/>
      <c r="E645" s="1"/>
      <c r="F645" s="1"/>
      <c r="G645" s="1"/>
      <c r="H645" s="1"/>
      <c r="I645" s="1"/>
      <c r="J645" s="1"/>
    </row>
    <row r="646" spans="1:19">
      <c r="A646" s="5" t="s">
        <v>28</v>
      </c>
      <c r="B646" s="1"/>
      <c r="C646" s="1"/>
      <c r="D646" s="1"/>
      <c r="E646" s="1"/>
      <c r="F646" s="1"/>
      <c r="G646" s="1"/>
      <c r="H646" s="1"/>
      <c r="I646" s="1"/>
      <c r="J646" s="1"/>
    </row>
    <row r="647" spans="1:19">
      <c r="A647" s="5" t="s">
        <v>31</v>
      </c>
      <c r="B647" s="1"/>
      <c r="C647" s="1"/>
      <c r="D647" s="1"/>
      <c r="E647" s="1"/>
      <c r="F647" s="1"/>
      <c r="G647" s="1"/>
      <c r="H647" s="1"/>
      <c r="I647" s="1"/>
      <c r="J647" s="1"/>
    </row>
    <row r="648" spans="1:19">
      <c r="A648" s="6" t="s">
        <v>29</v>
      </c>
      <c r="B648" s="1"/>
      <c r="C648" s="1"/>
      <c r="D648" s="1"/>
      <c r="E648" s="1"/>
      <c r="F648" s="1"/>
      <c r="G648" s="1"/>
      <c r="H648" s="1"/>
      <c r="I648" s="1"/>
      <c r="J648" s="1"/>
    </row>
    <row r="649" spans="1:19">
      <c r="A649" s="7" t="s">
        <v>30</v>
      </c>
      <c r="B649" s="1"/>
      <c r="C649" s="1"/>
      <c r="D649" s="1"/>
      <c r="E649" s="1"/>
      <c r="F649" s="1"/>
      <c r="G649" s="1"/>
      <c r="H649" s="1"/>
      <c r="I649" s="1"/>
      <c r="J649" s="1"/>
    </row>
    <row r="652" spans="1:19">
      <c r="A652" s="72" t="s">
        <v>82</v>
      </c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</row>
    <row r="653" spans="1:19">
      <c r="A653" s="72" t="s">
        <v>77</v>
      </c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</row>
    <row r="654" spans="1:19">
      <c r="A654" s="80" t="s">
        <v>9</v>
      </c>
      <c r="B654" s="82" t="s">
        <v>10</v>
      </c>
      <c r="C654" s="83"/>
      <c r="D654" s="84"/>
      <c r="E654" s="83" t="s">
        <v>11</v>
      </c>
      <c r="F654" s="83"/>
      <c r="G654" s="84"/>
      <c r="H654" s="83" t="s">
        <v>12</v>
      </c>
      <c r="I654" s="83"/>
      <c r="J654" s="84"/>
      <c r="K654" s="83" t="s">
        <v>13</v>
      </c>
      <c r="L654" s="83"/>
      <c r="M654" s="84"/>
      <c r="N654" s="83" t="s">
        <v>14</v>
      </c>
      <c r="O654" s="83"/>
      <c r="P654" s="84"/>
      <c r="Q654" s="83" t="s">
        <v>1</v>
      </c>
      <c r="R654" s="83"/>
      <c r="S654" s="84"/>
    </row>
    <row r="655" spans="1:19">
      <c r="A655" s="81"/>
      <c r="B655" s="26" t="s">
        <v>2</v>
      </c>
      <c r="C655" s="26" t="s">
        <v>3</v>
      </c>
      <c r="D655" s="27" t="s">
        <v>1</v>
      </c>
      <c r="E655" s="26" t="s">
        <v>2</v>
      </c>
      <c r="F655" s="26" t="s">
        <v>3</v>
      </c>
      <c r="G655" s="27" t="s">
        <v>1</v>
      </c>
      <c r="H655" s="26" t="s">
        <v>2</v>
      </c>
      <c r="I655" s="26" t="s">
        <v>3</v>
      </c>
      <c r="J655" s="27" t="s">
        <v>1</v>
      </c>
      <c r="K655" s="26" t="s">
        <v>2</v>
      </c>
      <c r="L655" s="26" t="s">
        <v>3</v>
      </c>
      <c r="M655" s="27" t="s">
        <v>1</v>
      </c>
      <c r="N655" s="26" t="s">
        <v>2</v>
      </c>
      <c r="O655" s="26" t="s">
        <v>3</v>
      </c>
      <c r="P655" s="27" t="s">
        <v>1</v>
      </c>
      <c r="Q655" s="26" t="s">
        <v>2</v>
      </c>
      <c r="R655" s="26" t="s">
        <v>3</v>
      </c>
      <c r="S655" s="27" t="s">
        <v>1</v>
      </c>
    </row>
    <row r="656" spans="1:19">
      <c r="A656" s="19">
        <v>2007</v>
      </c>
      <c r="B656" s="15">
        <v>7125</v>
      </c>
      <c r="C656" s="15">
        <v>20832</v>
      </c>
      <c r="D656" s="16">
        <f>+B656+C656</f>
        <v>27957</v>
      </c>
      <c r="E656" s="15">
        <v>140223</v>
      </c>
      <c r="F656" s="15">
        <v>194108</v>
      </c>
      <c r="G656" s="16">
        <f t="shared" ref="G656:G666" si="146">+E656+F656</f>
        <v>334331</v>
      </c>
      <c r="H656" s="15">
        <v>656088</v>
      </c>
      <c r="I656" s="15">
        <v>431847</v>
      </c>
      <c r="J656" s="16">
        <f t="shared" ref="J656:J666" si="147">+H656+I656</f>
        <v>1087935</v>
      </c>
      <c r="K656" s="15">
        <v>241653</v>
      </c>
      <c r="L656" s="15">
        <v>214923</v>
      </c>
      <c r="M656" s="16">
        <f t="shared" ref="M656:M662" si="148">+K656+L656</f>
        <v>456576</v>
      </c>
      <c r="N656" s="15">
        <v>375167</v>
      </c>
      <c r="O656" s="15">
        <v>266301</v>
      </c>
      <c r="P656" s="16">
        <f t="shared" ref="P656:P666" si="149">+N656+O656</f>
        <v>641468</v>
      </c>
      <c r="Q656" s="15">
        <f>+B656+E656+H656+K656+N656</f>
        <v>1420256</v>
      </c>
      <c r="R656" s="15">
        <f t="shared" ref="R656:R666" si="150">+C656+F656+I656+L656+O656</f>
        <v>1128011</v>
      </c>
      <c r="S656" s="16">
        <f t="shared" ref="S656:S666" si="151">+Q656+R656</f>
        <v>2548267</v>
      </c>
    </row>
    <row r="657" spans="1:19">
      <c r="A657" s="19">
        <v>2008</v>
      </c>
      <c r="B657" s="15">
        <v>5161</v>
      </c>
      <c r="C657" s="15">
        <v>22920</v>
      </c>
      <c r="D657" s="16">
        <f t="shared" ref="D657:D666" si="152">+B657+C657</f>
        <v>28081</v>
      </c>
      <c r="E657" s="15">
        <v>133822</v>
      </c>
      <c r="F657" s="15">
        <v>183566</v>
      </c>
      <c r="G657" s="16">
        <f t="shared" si="146"/>
        <v>317388</v>
      </c>
      <c r="H657" s="15">
        <v>662035</v>
      </c>
      <c r="I657" s="15">
        <v>463134</v>
      </c>
      <c r="J657" s="16">
        <f t="shared" si="147"/>
        <v>1125169</v>
      </c>
      <c r="K657" s="15">
        <v>269829</v>
      </c>
      <c r="L657" s="15">
        <v>212079</v>
      </c>
      <c r="M657" s="16">
        <f t="shared" si="148"/>
        <v>481908</v>
      </c>
      <c r="N657" s="15">
        <v>346372</v>
      </c>
      <c r="O657" s="15">
        <v>256022</v>
      </c>
      <c r="P657" s="16">
        <f t="shared" si="149"/>
        <v>602394</v>
      </c>
      <c r="Q657" s="15">
        <f t="shared" ref="Q657:Q666" si="153">+B657+E657+H657+K657+N657</f>
        <v>1417219</v>
      </c>
      <c r="R657" s="15">
        <f t="shared" si="150"/>
        <v>1137721</v>
      </c>
      <c r="S657" s="16">
        <f t="shared" si="151"/>
        <v>2554940</v>
      </c>
    </row>
    <row r="658" spans="1:19">
      <c r="A658" s="19">
        <v>2009</v>
      </c>
      <c r="B658" s="15">
        <v>5945</v>
      </c>
      <c r="C658" s="15">
        <v>22873</v>
      </c>
      <c r="D658" s="16">
        <f t="shared" si="152"/>
        <v>28818</v>
      </c>
      <c r="E658" s="15">
        <v>132122</v>
      </c>
      <c r="F658" s="15">
        <v>214878</v>
      </c>
      <c r="G658" s="16">
        <f t="shared" si="146"/>
        <v>347000</v>
      </c>
      <c r="H658" s="15">
        <v>681984</v>
      </c>
      <c r="I658" s="15">
        <v>433578</v>
      </c>
      <c r="J658" s="16">
        <f t="shared" si="147"/>
        <v>1115562</v>
      </c>
      <c r="K658" s="15">
        <v>270401</v>
      </c>
      <c r="L658" s="15">
        <v>214825</v>
      </c>
      <c r="M658" s="16">
        <f t="shared" si="148"/>
        <v>485226</v>
      </c>
      <c r="N658" s="15">
        <v>359879</v>
      </c>
      <c r="O658" s="15">
        <v>279096</v>
      </c>
      <c r="P658" s="16">
        <f t="shared" si="149"/>
        <v>638975</v>
      </c>
      <c r="Q658" s="15">
        <f t="shared" si="153"/>
        <v>1450331</v>
      </c>
      <c r="R658" s="15">
        <f t="shared" si="150"/>
        <v>1165250</v>
      </c>
      <c r="S658" s="16">
        <f t="shared" si="151"/>
        <v>2615581</v>
      </c>
    </row>
    <row r="659" spans="1:19">
      <c r="A659" s="19">
        <v>2010</v>
      </c>
      <c r="B659" s="15">
        <v>5427</v>
      </c>
      <c r="C659" s="15">
        <v>25685</v>
      </c>
      <c r="D659" s="16">
        <f t="shared" si="152"/>
        <v>31112</v>
      </c>
      <c r="E659" s="15">
        <v>144461</v>
      </c>
      <c r="F659" s="15">
        <v>210047</v>
      </c>
      <c r="G659" s="16">
        <f t="shared" si="146"/>
        <v>354508</v>
      </c>
      <c r="H659" s="15">
        <v>746720</v>
      </c>
      <c r="I659" s="15">
        <v>507858</v>
      </c>
      <c r="J659" s="16">
        <f t="shared" si="147"/>
        <v>1254578</v>
      </c>
      <c r="K659" s="15">
        <v>283816</v>
      </c>
      <c r="L659" s="15">
        <v>265496</v>
      </c>
      <c r="M659" s="16">
        <f t="shared" si="148"/>
        <v>549312</v>
      </c>
      <c r="N659" s="15">
        <v>332454</v>
      </c>
      <c r="O659" s="15">
        <v>239470</v>
      </c>
      <c r="P659" s="16">
        <f t="shared" si="149"/>
        <v>571924</v>
      </c>
      <c r="Q659" s="15">
        <f t="shared" si="153"/>
        <v>1512878</v>
      </c>
      <c r="R659" s="15">
        <f t="shared" si="150"/>
        <v>1248556</v>
      </c>
      <c r="S659" s="16">
        <f t="shared" si="151"/>
        <v>2761434</v>
      </c>
    </row>
    <row r="660" spans="1:19">
      <c r="A660" s="19">
        <v>2011</v>
      </c>
      <c r="B660" s="15">
        <v>6480</v>
      </c>
      <c r="C660" s="15">
        <v>24724</v>
      </c>
      <c r="D660" s="16">
        <f t="shared" si="152"/>
        <v>31204</v>
      </c>
      <c r="E660" s="15">
        <v>150349</v>
      </c>
      <c r="F660" s="15">
        <v>207757</v>
      </c>
      <c r="G660" s="16">
        <f t="shared" si="146"/>
        <v>358106</v>
      </c>
      <c r="H660" s="15">
        <v>713285</v>
      </c>
      <c r="I660" s="15">
        <v>511399</v>
      </c>
      <c r="J660" s="16">
        <f t="shared" si="147"/>
        <v>1224684</v>
      </c>
      <c r="K660" s="15">
        <v>306000</v>
      </c>
      <c r="L660" s="15">
        <v>287118</v>
      </c>
      <c r="M660" s="16">
        <f t="shared" si="148"/>
        <v>593118</v>
      </c>
      <c r="N660" s="15">
        <v>343046</v>
      </c>
      <c r="O660" s="15">
        <v>284557</v>
      </c>
      <c r="P660" s="16">
        <f t="shared" si="149"/>
        <v>627603</v>
      </c>
      <c r="Q660" s="15">
        <f t="shared" si="153"/>
        <v>1519160</v>
      </c>
      <c r="R660" s="15">
        <f t="shared" si="150"/>
        <v>1315555</v>
      </c>
      <c r="S660" s="16">
        <f t="shared" si="151"/>
        <v>2834715</v>
      </c>
    </row>
    <row r="661" spans="1:19">
      <c r="A661" s="19">
        <v>2012</v>
      </c>
      <c r="B661" s="15">
        <v>2634</v>
      </c>
      <c r="C661" s="15">
        <v>16048</v>
      </c>
      <c r="D661" s="16">
        <f t="shared" si="152"/>
        <v>18682</v>
      </c>
      <c r="E661" s="15">
        <v>128077</v>
      </c>
      <c r="F661" s="15">
        <v>198768</v>
      </c>
      <c r="G661" s="16">
        <f t="shared" si="146"/>
        <v>326845</v>
      </c>
      <c r="H661" s="15">
        <v>762225</v>
      </c>
      <c r="I661" s="15">
        <v>536300</v>
      </c>
      <c r="J661" s="16">
        <f t="shared" si="147"/>
        <v>1298525</v>
      </c>
      <c r="K661" s="15">
        <v>305403</v>
      </c>
      <c r="L661" s="15">
        <v>276683</v>
      </c>
      <c r="M661" s="16">
        <f t="shared" si="148"/>
        <v>582086</v>
      </c>
      <c r="N661" s="15">
        <v>355535</v>
      </c>
      <c r="O661" s="15">
        <v>313942</v>
      </c>
      <c r="P661" s="16">
        <f t="shared" si="149"/>
        <v>669477</v>
      </c>
      <c r="Q661" s="15">
        <f t="shared" si="153"/>
        <v>1553874</v>
      </c>
      <c r="R661" s="15">
        <f t="shared" si="150"/>
        <v>1341741</v>
      </c>
      <c r="S661" s="16">
        <f t="shared" si="151"/>
        <v>2895615</v>
      </c>
    </row>
    <row r="662" spans="1:19">
      <c r="A662" s="19">
        <v>2013</v>
      </c>
      <c r="B662" s="15">
        <v>3139</v>
      </c>
      <c r="C662" s="15">
        <v>16280</v>
      </c>
      <c r="D662" s="16">
        <f t="shared" si="152"/>
        <v>19419</v>
      </c>
      <c r="E662" s="15">
        <v>124615</v>
      </c>
      <c r="F662" s="15">
        <v>196021</v>
      </c>
      <c r="G662" s="16">
        <f t="shared" si="146"/>
        <v>320636</v>
      </c>
      <c r="H662" s="15">
        <v>781113</v>
      </c>
      <c r="I662" s="15">
        <v>538454</v>
      </c>
      <c r="J662" s="16">
        <f t="shared" si="147"/>
        <v>1319567</v>
      </c>
      <c r="K662" s="15">
        <v>279051</v>
      </c>
      <c r="L662" s="15">
        <v>277630</v>
      </c>
      <c r="M662" s="16">
        <f t="shared" si="148"/>
        <v>556681</v>
      </c>
      <c r="N662" s="15">
        <v>367756</v>
      </c>
      <c r="O662" s="15">
        <v>305472</v>
      </c>
      <c r="P662" s="16">
        <f t="shared" si="149"/>
        <v>673228</v>
      </c>
      <c r="Q662" s="15">
        <f t="shared" si="153"/>
        <v>1555674</v>
      </c>
      <c r="R662" s="15">
        <f t="shared" si="150"/>
        <v>1333857</v>
      </c>
      <c r="S662" s="16">
        <f t="shared" si="151"/>
        <v>2889531</v>
      </c>
    </row>
    <row r="663" spans="1:19">
      <c r="A663" s="19">
        <v>2014</v>
      </c>
      <c r="B663" s="15">
        <v>1663</v>
      </c>
      <c r="C663" s="15">
        <v>14439</v>
      </c>
      <c r="D663" s="16">
        <f t="shared" si="152"/>
        <v>16102</v>
      </c>
      <c r="E663" s="15">
        <v>110798</v>
      </c>
      <c r="F663" s="15">
        <v>176050</v>
      </c>
      <c r="G663" s="16">
        <f t="shared" si="146"/>
        <v>286848</v>
      </c>
      <c r="H663" s="15">
        <v>848217</v>
      </c>
      <c r="I663" s="15">
        <v>580499</v>
      </c>
      <c r="J663" s="16">
        <f t="shared" si="147"/>
        <v>1428716</v>
      </c>
      <c r="K663" s="15">
        <v>271813</v>
      </c>
      <c r="L663" s="15">
        <v>242037</v>
      </c>
      <c r="M663" s="16">
        <f>+K663+L663</f>
        <v>513850</v>
      </c>
      <c r="N663" s="15">
        <v>362334</v>
      </c>
      <c r="O663" s="15">
        <v>332673</v>
      </c>
      <c r="P663" s="16">
        <f t="shared" si="149"/>
        <v>695007</v>
      </c>
      <c r="Q663" s="15">
        <f t="shared" si="153"/>
        <v>1594825</v>
      </c>
      <c r="R663" s="15">
        <f t="shared" si="150"/>
        <v>1345698</v>
      </c>
      <c r="S663" s="16">
        <f t="shared" si="151"/>
        <v>2940523</v>
      </c>
    </row>
    <row r="664" spans="1:19">
      <c r="A664" s="19">
        <v>2015</v>
      </c>
      <c r="B664" s="15">
        <v>3882</v>
      </c>
      <c r="C664" s="15">
        <v>15541</v>
      </c>
      <c r="D664" s="16">
        <f t="shared" si="152"/>
        <v>19423</v>
      </c>
      <c r="E664" s="15">
        <v>128609</v>
      </c>
      <c r="F664" s="15">
        <v>176165</v>
      </c>
      <c r="G664" s="16">
        <f t="shared" si="146"/>
        <v>304774</v>
      </c>
      <c r="H664" s="15">
        <v>900328</v>
      </c>
      <c r="I664" s="15">
        <v>578944</v>
      </c>
      <c r="J664" s="16">
        <f t="shared" si="147"/>
        <v>1479272</v>
      </c>
      <c r="K664" s="15">
        <v>257744</v>
      </c>
      <c r="L664" s="15">
        <v>259161</v>
      </c>
      <c r="M664" s="16">
        <f t="shared" ref="M664:M666" si="154">+K664+L664</f>
        <v>516905</v>
      </c>
      <c r="N664" s="15">
        <v>366684</v>
      </c>
      <c r="O664" s="15">
        <v>316182</v>
      </c>
      <c r="P664" s="16">
        <f t="shared" si="149"/>
        <v>682866</v>
      </c>
      <c r="Q664" s="15">
        <f t="shared" si="153"/>
        <v>1657247</v>
      </c>
      <c r="R664" s="15">
        <f t="shared" si="150"/>
        <v>1345993</v>
      </c>
      <c r="S664" s="16">
        <f t="shared" si="151"/>
        <v>3003240</v>
      </c>
    </row>
    <row r="665" spans="1:19">
      <c r="A665" s="19">
        <v>2016</v>
      </c>
      <c r="B665" s="15">
        <v>5784</v>
      </c>
      <c r="C665" s="15">
        <v>16778</v>
      </c>
      <c r="D665" s="16">
        <f t="shared" si="152"/>
        <v>22562</v>
      </c>
      <c r="E665" s="15">
        <v>120893</v>
      </c>
      <c r="F665" s="15">
        <v>183491</v>
      </c>
      <c r="G665" s="16">
        <f t="shared" si="146"/>
        <v>304384</v>
      </c>
      <c r="H665" s="15">
        <v>888410</v>
      </c>
      <c r="I665" s="15">
        <v>589575</v>
      </c>
      <c r="J665" s="16">
        <f t="shared" si="147"/>
        <v>1477985</v>
      </c>
      <c r="K665" s="15">
        <v>276222</v>
      </c>
      <c r="L665" s="15">
        <v>303827</v>
      </c>
      <c r="M665" s="16">
        <f t="shared" si="154"/>
        <v>580049</v>
      </c>
      <c r="N665" s="15">
        <v>398551</v>
      </c>
      <c r="O665" s="15">
        <v>328988</v>
      </c>
      <c r="P665" s="16">
        <f t="shared" si="149"/>
        <v>727539</v>
      </c>
      <c r="Q665" s="15">
        <f t="shared" si="153"/>
        <v>1689860</v>
      </c>
      <c r="R665" s="15">
        <f t="shared" si="150"/>
        <v>1422659</v>
      </c>
      <c r="S665" s="16">
        <f t="shared" si="151"/>
        <v>3112519</v>
      </c>
    </row>
    <row r="666" spans="1:19">
      <c r="A666" s="20">
        <v>2017</v>
      </c>
      <c r="B666" s="17">
        <v>5410</v>
      </c>
      <c r="C666" s="17">
        <v>15463</v>
      </c>
      <c r="D666" s="18">
        <f t="shared" si="152"/>
        <v>20873</v>
      </c>
      <c r="E666" s="17">
        <v>128256</v>
      </c>
      <c r="F666" s="17">
        <v>195678</v>
      </c>
      <c r="G666" s="18">
        <f t="shared" si="146"/>
        <v>323934</v>
      </c>
      <c r="H666" s="17">
        <v>896713</v>
      </c>
      <c r="I666" s="17">
        <v>658454</v>
      </c>
      <c r="J666" s="18">
        <f t="shared" si="147"/>
        <v>1555167</v>
      </c>
      <c r="K666" s="17">
        <v>264196</v>
      </c>
      <c r="L666" s="17">
        <v>294591</v>
      </c>
      <c r="M666" s="18">
        <f t="shared" si="154"/>
        <v>558787</v>
      </c>
      <c r="N666" s="17">
        <v>420556</v>
      </c>
      <c r="O666" s="17">
        <v>311825</v>
      </c>
      <c r="P666" s="18">
        <f t="shared" si="149"/>
        <v>732381</v>
      </c>
      <c r="Q666" s="17">
        <f t="shared" si="153"/>
        <v>1715131</v>
      </c>
      <c r="R666" s="17">
        <f t="shared" si="150"/>
        <v>1476011</v>
      </c>
      <c r="S666" s="18">
        <f t="shared" si="151"/>
        <v>3191142</v>
      </c>
    </row>
    <row r="667" spans="1:19">
      <c r="A667" s="3" t="s">
        <v>26</v>
      </c>
    </row>
    <row r="668" spans="1:19">
      <c r="A668" s="9" t="s">
        <v>32</v>
      </c>
    </row>
    <row r="669" spans="1:19">
      <c r="A669" s="8" t="s">
        <v>27</v>
      </c>
    </row>
    <row r="670" spans="1:19">
      <c r="A670" s="6" t="s">
        <v>29</v>
      </c>
    </row>
    <row r="671" spans="1:19">
      <c r="A671" s="7" t="s">
        <v>30</v>
      </c>
    </row>
    <row r="674" spans="1:19">
      <c r="A674" s="72" t="s">
        <v>83</v>
      </c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</row>
    <row r="675" spans="1:19">
      <c r="A675" s="72" t="s">
        <v>77</v>
      </c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</row>
    <row r="676" spans="1:19">
      <c r="A676" s="72" t="s">
        <v>4</v>
      </c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</row>
    <row r="677" spans="1:19">
      <c r="A677" s="80" t="s">
        <v>9</v>
      </c>
      <c r="B677" s="82" t="s">
        <v>10</v>
      </c>
      <c r="C677" s="83"/>
      <c r="D677" s="84"/>
      <c r="E677" s="83" t="s">
        <v>11</v>
      </c>
      <c r="F677" s="83"/>
      <c r="G677" s="84"/>
      <c r="H677" s="83" t="s">
        <v>12</v>
      </c>
      <c r="I677" s="83"/>
      <c r="J677" s="84"/>
      <c r="K677" s="83" t="s">
        <v>13</v>
      </c>
      <c r="L677" s="83"/>
      <c r="M677" s="84"/>
      <c r="N677" s="83" t="s">
        <v>14</v>
      </c>
      <c r="O677" s="83"/>
      <c r="P677" s="84"/>
      <c r="Q677" s="83" t="s">
        <v>1</v>
      </c>
      <c r="R677" s="83"/>
      <c r="S677" s="84"/>
    </row>
    <row r="678" spans="1:19">
      <c r="A678" s="81"/>
      <c r="B678" s="26" t="s">
        <v>2</v>
      </c>
      <c r="C678" s="26" t="s">
        <v>3</v>
      </c>
      <c r="D678" s="27" t="s">
        <v>1</v>
      </c>
      <c r="E678" s="26" t="s">
        <v>2</v>
      </c>
      <c r="F678" s="26" t="s">
        <v>3</v>
      </c>
      <c r="G678" s="27" t="s">
        <v>1</v>
      </c>
      <c r="H678" s="26" t="s">
        <v>2</v>
      </c>
      <c r="I678" s="26" t="s">
        <v>3</v>
      </c>
      <c r="J678" s="27" t="s">
        <v>1</v>
      </c>
      <c r="K678" s="26" t="s">
        <v>2</v>
      </c>
      <c r="L678" s="26" t="s">
        <v>3</v>
      </c>
      <c r="M678" s="27" t="s">
        <v>1</v>
      </c>
      <c r="N678" s="26" t="s">
        <v>2</v>
      </c>
      <c r="O678" s="26" t="s">
        <v>3</v>
      </c>
      <c r="P678" s="27" t="s">
        <v>1</v>
      </c>
      <c r="Q678" s="26" t="s">
        <v>2</v>
      </c>
      <c r="R678" s="26" t="s">
        <v>3</v>
      </c>
      <c r="S678" s="27" t="s">
        <v>1</v>
      </c>
    </row>
    <row r="679" spans="1:19">
      <c r="A679" s="19">
        <v>2007</v>
      </c>
      <c r="B679" s="21">
        <f t="shared" ref="B679:B689" si="155">+B656/$D656*100</f>
        <v>25.48556712093572</v>
      </c>
      <c r="C679" s="21">
        <f t="shared" ref="C679:D679" si="156">+C656/$D656*100</f>
        <v>74.514432879064273</v>
      </c>
      <c r="D679" s="22">
        <f t="shared" si="156"/>
        <v>100</v>
      </c>
      <c r="E679" s="21">
        <f t="shared" ref="E679:E689" si="157">+E656/$G656*100</f>
        <v>41.941369481142935</v>
      </c>
      <c r="F679" s="21">
        <f t="shared" ref="F679:G679" si="158">+F656/$G656*100</f>
        <v>58.058630518857058</v>
      </c>
      <c r="G679" s="22">
        <f t="shared" si="158"/>
        <v>100</v>
      </c>
      <c r="H679" s="21">
        <f t="shared" ref="H679:H689" si="159">+H656/$J656*100</f>
        <v>60.305808710998356</v>
      </c>
      <c r="I679" s="21">
        <f t="shared" ref="I679:J679" si="160">+I656/$J656*100</f>
        <v>39.694191289001637</v>
      </c>
      <c r="J679" s="22">
        <f t="shared" si="160"/>
        <v>100</v>
      </c>
      <c r="K679" s="21">
        <f t="shared" ref="K679:K689" si="161">+K656/$M656*100</f>
        <v>52.927223507148867</v>
      </c>
      <c r="L679" s="21">
        <f t="shared" ref="L679:M679" si="162">+L656/$M656*100</f>
        <v>47.072776492851141</v>
      </c>
      <c r="M679" s="22">
        <f t="shared" si="162"/>
        <v>100</v>
      </c>
      <c r="N679" s="21">
        <f t="shared" ref="N679:N689" si="163">+N656/$P656*100</f>
        <v>58.485692193531094</v>
      </c>
      <c r="O679" s="21">
        <f t="shared" ref="O679:P679" si="164">+O656/$P656*100</f>
        <v>41.514307806468913</v>
      </c>
      <c r="P679" s="22">
        <f t="shared" si="164"/>
        <v>100</v>
      </c>
      <c r="Q679" s="21">
        <f t="shared" ref="Q679:Q689" si="165">+Q656/$S656*100</f>
        <v>55.734191118905521</v>
      </c>
      <c r="R679" s="21">
        <f t="shared" ref="R679:S679" si="166">+R656/$S656*100</f>
        <v>44.265808881094486</v>
      </c>
      <c r="S679" s="22">
        <f t="shared" si="166"/>
        <v>100</v>
      </c>
    </row>
    <row r="680" spans="1:19">
      <c r="A680" s="19">
        <v>2008</v>
      </c>
      <c r="B680" s="21">
        <f t="shared" si="155"/>
        <v>18.378975107724081</v>
      </c>
      <c r="C680" s="21">
        <f t="shared" ref="C680:D689" si="167">+C657/$D657*100</f>
        <v>81.621024892275912</v>
      </c>
      <c r="D680" s="22">
        <f t="shared" si="167"/>
        <v>100</v>
      </c>
      <c r="E680" s="21">
        <f t="shared" si="157"/>
        <v>42.163534853239568</v>
      </c>
      <c r="F680" s="21">
        <f t="shared" ref="F680:G689" si="168">+F657/$G657*100</f>
        <v>57.836465146760432</v>
      </c>
      <c r="G680" s="22">
        <f t="shared" si="168"/>
        <v>100</v>
      </c>
      <c r="H680" s="21">
        <f t="shared" si="159"/>
        <v>58.838716672784265</v>
      </c>
      <c r="I680" s="21">
        <f t="shared" ref="I680:J689" si="169">+I657/$J657*100</f>
        <v>41.161283327215735</v>
      </c>
      <c r="J680" s="22">
        <f t="shared" si="169"/>
        <v>100</v>
      </c>
      <c r="K680" s="21">
        <f t="shared" si="161"/>
        <v>55.99180756492941</v>
      </c>
      <c r="L680" s="21">
        <f t="shared" ref="L680:M689" si="170">+L657/$M657*100</f>
        <v>44.00819243507059</v>
      </c>
      <c r="M680" s="22">
        <f t="shared" si="170"/>
        <v>100</v>
      </c>
      <c r="N680" s="21">
        <f t="shared" si="163"/>
        <v>57.499244680391904</v>
      </c>
      <c r="O680" s="21">
        <f t="shared" ref="O680:P689" si="171">+O657/$P657*100</f>
        <v>42.500755319608096</v>
      </c>
      <c r="P680" s="22">
        <f t="shared" si="171"/>
        <v>100</v>
      </c>
      <c r="Q680" s="21">
        <f t="shared" si="165"/>
        <v>55.469756628335695</v>
      </c>
      <c r="R680" s="21">
        <f t="shared" ref="R680:S689" si="172">+R657/$S657*100</f>
        <v>44.530243371664305</v>
      </c>
      <c r="S680" s="22">
        <f t="shared" si="172"/>
        <v>100</v>
      </c>
    </row>
    <row r="681" spans="1:19">
      <c r="A681" s="19">
        <v>2009</v>
      </c>
      <c r="B681" s="21">
        <f t="shared" si="155"/>
        <v>20.629467693802482</v>
      </c>
      <c r="C681" s="21">
        <f t="shared" si="167"/>
        <v>79.370532306197518</v>
      </c>
      <c r="D681" s="22">
        <f t="shared" si="167"/>
        <v>100</v>
      </c>
      <c r="E681" s="21">
        <f t="shared" si="157"/>
        <v>38.075504322766569</v>
      </c>
      <c r="F681" s="21">
        <f t="shared" si="168"/>
        <v>61.924495677233423</v>
      </c>
      <c r="G681" s="22">
        <f t="shared" si="168"/>
        <v>100</v>
      </c>
      <c r="H681" s="21">
        <f t="shared" si="159"/>
        <v>61.133670741742726</v>
      </c>
      <c r="I681" s="21">
        <f t="shared" si="169"/>
        <v>38.866329258257274</v>
      </c>
      <c r="J681" s="22">
        <f t="shared" si="169"/>
        <v>100</v>
      </c>
      <c r="K681" s="21">
        <f t="shared" si="161"/>
        <v>55.726815957924757</v>
      </c>
      <c r="L681" s="21">
        <f t="shared" si="170"/>
        <v>44.273184042075236</v>
      </c>
      <c r="M681" s="22">
        <f t="shared" si="170"/>
        <v>100</v>
      </c>
      <c r="N681" s="21">
        <f t="shared" si="163"/>
        <v>56.321295825345274</v>
      </c>
      <c r="O681" s="21">
        <f t="shared" si="171"/>
        <v>43.678704174654719</v>
      </c>
      <c r="P681" s="22">
        <f t="shared" si="171"/>
        <v>100</v>
      </c>
      <c r="Q681" s="21">
        <f t="shared" si="165"/>
        <v>55.44966873516821</v>
      </c>
      <c r="R681" s="21">
        <f t="shared" si="172"/>
        <v>44.55033126483179</v>
      </c>
      <c r="S681" s="22">
        <f t="shared" si="172"/>
        <v>100</v>
      </c>
    </row>
    <row r="682" spans="1:19">
      <c r="A682" s="19">
        <v>2010</v>
      </c>
      <c r="B682" s="21">
        <f t="shared" si="155"/>
        <v>17.443430187708923</v>
      </c>
      <c r="C682" s="21">
        <f t="shared" si="167"/>
        <v>82.556569812291087</v>
      </c>
      <c r="D682" s="22">
        <f t="shared" si="167"/>
        <v>100</v>
      </c>
      <c r="E682" s="21">
        <f t="shared" si="157"/>
        <v>40.749715098107799</v>
      </c>
      <c r="F682" s="21">
        <f t="shared" si="168"/>
        <v>59.250284901892201</v>
      </c>
      <c r="G682" s="22">
        <f t="shared" si="168"/>
        <v>100</v>
      </c>
      <c r="H682" s="21">
        <f t="shared" si="159"/>
        <v>59.519615360702957</v>
      </c>
      <c r="I682" s="21">
        <f t="shared" si="169"/>
        <v>40.480384639297043</v>
      </c>
      <c r="J682" s="22">
        <f t="shared" si="169"/>
        <v>100</v>
      </c>
      <c r="K682" s="21">
        <f t="shared" si="161"/>
        <v>51.667540487009198</v>
      </c>
      <c r="L682" s="21">
        <f t="shared" si="170"/>
        <v>48.332459512990795</v>
      </c>
      <c r="M682" s="22">
        <f t="shared" si="170"/>
        <v>100</v>
      </c>
      <c r="N682" s="21">
        <f t="shared" si="163"/>
        <v>58.129052111819057</v>
      </c>
      <c r="O682" s="21">
        <f t="shared" si="171"/>
        <v>41.87094788818095</v>
      </c>
      <c r="P682" s="22">
        <f t="shared" si="171"/>
        <v>100</v>
      </c>
      <c r="Q682" s="21">
        <f t="shared" si="165"/>
        <v>54.785955413020915</v>
      </c>
      <c r="R682" s="21">
        <f t="shared" si="172"/>
        <v>45.214044586979085</v>
      </c>
      <c r="S682" s="22">
        <f t="shared" si="172"/>
        <v>100</v>
      </c>
    </row>
    <row r="683" spans="1:19">
      <c r="A683" s="19">
        <v>2011</v>
      </c>
      <c r="B683" s="21">
        <f t="shared" si="155"/>
        <v>20.766568388668119</v>
      </c>
      <c r="C683" s="21">
        <f t="shared" si="167"/>
        <v>79.233431611331881</v>
      </c>
      <c r="D683" s="22">
        <f t="shared" si="167"/>
        <v>100</v>
      </c>
      <c r="E683" s="21">
        <f t="shared" si="157"/>
        <v>41.984496210619206</v>
      </c>
      <c r="F683" s="21">
        <f t="shared" si="168"/>
        <v>58.015503789380794</v>
      </c>
      <c r="G683" s="22">
        <f t="shared" si="168"/>
        <v>100</v>
      </c>
      <c r="H683" s="21">
        <f t="shared" si="159"/>
        <v>58.242371093277946</v>
      </c>
      <c r="I683" s="21">
        <f t="shared" si="169"/>
        <v>41.757628906722061</v>
      </c>
      <c r="J683" s="22">
        <f t="shared" si="169"/>
        <v>100</v>
      </c>
      <c r="K683" s="21">
        <f t="shared" si="161"/>
        <v>51.591757458043766</v>
      </c>
      <c r="L683" s="21">
        <f t="shared" si="170"/>
        <v>48.408242541956234</v>
      </c>
      <c r="M683" s="22">
        <f t="shared" si="170"/>
        <v>100</v>
      </c>
      <c r="N683" s="21">
        <f t="shared" si="163"/>
        <v>54.659713226354881</v>
      </c>
      <c r="O683" s="21">
        <f t="shared" si="171"/>
        <v>45.340286773645119</v>
      </c>
      <c r="P683" s="22">
        <f t="shared" si="171"/>
        <v>100</v>
      </c>
      <c r="Q683" s="21">
        <f t="shared" si="165"/>
        <v>53.591278135544499</v>
      </c>
      <c r="R683" s="21">
        <f t="shared" si="172"/>
        <v>46.408721864455508</v>
      </c>
      <c r="S683" s="22">
        <f t="shared" si="172"/>
        <v>100</v>
      </c>
    </row>
    <row r="684" spans="1:19">
      <c r="A684" s="19">
        <v>2012</v>
      </c>
      <c r="B684" s="21">
        <f t="shared" si="155"/>
        <v>14.099132855154695</v>
      </c>
      <c r="C684" s="21">
        <f t="shared" si="167"/>
        <v>85.900867144845307</v>
      </c>
      <c r="D684" s="22">
        <f t="shared" si="167"/>
        <v>100</v>
      </c>
      <c r="E684" s="21">
        <f t="shared" si="157"/>
        <v>39.185852621273085</v>
      </c>
      <c r="F684" s="21">
        <f t="shared" si="168"/>
        <v>60.814147378726922</v>
      </c>
      <c r="G684" s="22">
        <f t="shared" si="168"/>
        <v>100</v>
      </c>
      <c r="H684" s="21">
        <f t="shared" si="159"/>
        <v>58.699293429082999</v>
      </c>
      <c r="I684" s="21">
        <f t="shared" si="169"/>
        <v>41.300706570917001</v>
      </c>
      <c r="J684" s="22">
        <f t="shared" si="169"/>
        <v>100</v>
      </c>
      <c r="K684" s="21">
        <f t="shared" si="161"/>
        <v>52.466989413935394</v>
      </c>
      <c r="L684" s="21">
        <f t="shared" si="170"/>
        <v>47.533010586064599</v>
      </c>
      <c r="M684" s="22">
        <f t="shared" si="170"/>
        <v>100</v>
      </c>
      <c r="N684" s="21">
        <f t="shared" si="163"/>
        <v>53.106380054878656</v>
      </c>
      <c r="O684" s="21">
        <f t="shared" si="171"/>
        <v>46.893619945121337</v>
      </c>
      <c r="P684" s="22">
        <f t="shared" si="171"/>
        <v>100</v>
      </c>
      <c r="Q684" s="21">
        <f t="shared" si="165"/>
        <v>53.663004232261535</v>
      </c>
      <c r="R684" s="21">
        <f t="shared" si="172"/>
        <v>46.336995767738458</v>
      </c>
      <c r="S684" s="22">
        <f t="shared" si="172"/>
        <v>100</v>
      </c>
    </row>
    <row r="685" spans="1:19">
      <c r="A685" s="19">
        <v>2013</v>
      </c>
      <c r="B685" s="21">
        <f t="shared" si="155"/>
        <v>16.16458108038519</v>
      </c>
      <c r="C685" s="21">
        <f t="shared" si="167"/>
        <v>83.83541891961481</v>
      </c>
      <c r="D685" s="22">
        <f t="shared" si="167"/>
        <v>100</v>
      </c>
      <c r="E685" s="21">
        <f t="shared" si="157"/>
        <v>38.864943424942929</v>
      </c>
      <c r="F685" s="21">
        <f t="shared" si="168"/>
        <v>61.135056575057078</v>
      </c>
      <c r="G685" s="22">
        <f t="shared" si="168"/>
        <v>100</v>
      </c>
      <c r="H685" s="21">
        <f t="shared" si="159"/>
        <v>59.194644910034889</v>
      </c>
      <c r="I685" s="21">
        <f t="shared" si="169"/>
        <v>40.805355089965119</v>
      </c>
      <c r="J685" s="22">
        <f t="shared" si="169"/>
        <v>100</v>
      </c>
      <c r="K685" s="21">
        <f t="shared" si="161"/>
        <v>50.127631444220299</v>
      </c>
      <c r="L685" s="21">
        <f t="shared" si="170"/>
        <v>49.872368555779701</v>
      </c>
      <c r="M685" s="22">
        <f t="shared" si="170"/>
        <v>100</v>
      </c>
      <c r="N685" s="21">
        <f t="shared" si="163"/>
        <v>54.625773140748748</v>
      </c>
      <c r="O685" s="21">
        <f t="shared" si="171"/>
        <v>45.374226859251252</v>
      </c>
      <c r="P685" s="22">
        <f t="shared" si="171"/>
        <v>100</v>
      </c>
      <c r="Q685" s="21">
        <f t="shared" si="165"/>
        <v>53.838287251460528</v>
      </c>
      <c r="R685" s="21">
        <f t="shared" si="172"/>
        <v>46.161712748539472</v>
      </c>
      <c r="S685" s="22">
        <f t="shared" si="172"/>
        <v>100</v>
      </c>
    </row>
    <row r="686" spans="1:19">
      <c r="A686" s="19">
        <v>2014</v>
      </c>
      <c r="B686" s="21">
        <f t="shared" si="155"/>
        <v>10.32790957645013</v>
      </c>
      <c r="C686" s="21">
        <f t="shared" si="167"/>
        <v>89.672090423549861</v>
      </c>
      <c r="D686" s="22">
        <f t="shared" si="167"/>
        <v>100</v>
      </c>
      <c r="E686" s="21">
        <f t="shared" si="157"/>
        <v>38.62603190539938</v>
      </c>
      <c r="F686" s="21">
        <f t="shared" si="168"/>
        <v>61.373968094600627</v>
      </c>
      <c r="G686" s="22">
        <f t="shared" si="168"/>
        <v>100</v>
      </c>
      <c r="H686" s="21">
        <f t="shared" si="159"/>
        <v>59.369181838797914</v>
      </c>
      <c r="I686" s="21">
        <f t="shared" si="169"/>
        <v>40.630818161202086</v>
      </c>
      <c r="J686" s="22">
        <f t="shared" si="169"/>
        <v>100</v>
      </c>
      <c r="K686" s="21">
        <f t="shared" si="161"/>
        <v>52.897343582757614</v>
      </c>
      <c r="L686" s="21">
        <f t="shared" si="170"/>
        <v>47.102656417242386</v>
      </c>
      <c r="M686" s="22">
        <f t="shared" si="170"/>
        <v>100</v>
      </c>
      <c r="N686" s="21">
        <f t="shared" si="163"/>
        <v>52.133863399936978</v>
      </c>
      <c r="O686" s="21">
        <f t="shared" si="171"/>
        <v>47.866136600063022</v>
      </c>
      <c r="P686" s="22">
        <f t="shared" si="171"/>
        <v>100</v>
      </c>
      <c r="Q686" s="21">
        <f t="shared" si="165"/>
        <v>54.236100176737267</v>
      </c>
      <c r="R686" s="21">
        <f t="shared" si="172"/>
        <v>45.763899823262733</v>
      </c>
      <c r="S686" s="22">
        <f t="shared" si="172"/>
        <v>100</v>
      </c>
    </row>
    <row r="687" spans="1:19">
      <c r="A687" s="19">
        <v>2015</v>
      </c>
      <c r="B687" s="21">
        <f t="shared" si="155"/>
        <v>19.986613808371516</v>
      </c>
      <c r="C687" s="21">
        <f t="shared" si="167"/>
        <v>80.013386191628484</v>
      </c>
      <c r="D687" s="22">
        <f t="shared" si="167"/>
        <v>100</v>
      </c>
      <c r="E687" s="21">
        <f t="shared" si="157"/>
        <v>42.198153385787499</v>
      </c>
      <c r="F687" s="21">
        <f t="shared" si="168"/>
        <v>57.801846614212494</v>
      </c>
      <c r="G687" s="22">
        <f t="shared" si="168"/>
        <v>100</v>
      </c>
      <c r="H687" s="21">
        <f t="shared" si="159"/>
        <v>60.862910945383945</v>
      </c>
      <c r="I687" s="21">
        <f t="shared" si="169"/>
        <v>39.137089054616055</v>
      </c>
      <c r="J687" s="22">
        <f t="shared" si="169"/>
        <v>100</v>
      </c>
      <c r="K687" s="21">
        <f t="shared" si="161"/>
        <v>49.8629341948714</v>
      </c>
      <c r="L687" s="21">
        <f t="shared" si="170"/>
        <v>50.1370658051286</v>
      </c>
      <c r="M687" s="22">
        <f t="shared" si="170"/>
        <v>100</v>
      </c>
      <c r="N687" s="21">
        <f t="shared" si="163"/>
        <v>53.697797225224278</v>
      </c>
      <c r="O687" s="21">
        <f t="shared" si="171"/>
        <v>46.302202774775722</v>
      </c>
      <c r="P687" s="22">
        <f t="shared" si="171"/>
        <v>100</v>
      </c>
      <c r="Q687" s="21">
        <f t="shared" si="165"/>
        <v>55.18197013891664</v>
      </c>
      <c r="R687" s="21">
        <f t="shared" si="172"/>
        <v>44.81802986108336</v>
      </c>
      <c r="S687" s="22">
        <f t="shared" si="172"/>
        <v>100</v>
      </c>
    </row>
    <row r="688" spans="1:19">
      <c r="A688" s="19">
        <v>2016</v>
      </c>
      <c r="B688" s="21">
        <f t="shared" si="155"/>
        <v>25.636025175073129</v>
      </c>
      <c r="C688" s="21">
        <f t="shared" si="167"/>
        <v>74.363974824926871</v>
      </c>
      <c r="D688" s="22">
        <f t="shared" si="167"/>
        <v>100</v>
      </c>
      <c r="E688" s="21">
        <f t="shared" si="157"/>
        <v>39.717265033641716</v>
      </c>
      <c r="F688" s="21">
        <f t="shared" si="168"/>
        <v>60.282734966358284</v>
      </c>
      <c r="G688" s="22">
        <f t="shared" si="168"/>
        <v>100</v>
      </c>
      <c r="H688" s="21">
        <f t="shared" si="159"/>
        <v>60.109541030524674</v>
      </c>
      <c r="I688" s="21">
        <f t="shared" si="169"/>
        <v>39.890458969475333</v>
      </c>
      <c r="J688" s="22">
        <f t="shared" si="169"/>
        <v>100</v>
      </c>
      <c r="K688" s="21">
        <f t="shared" si="161"/>
        <v>47.620459650822603</v>
      </c>
      <c r="L688" s="21">
        <f t="shared" si="170"/>
        <v>52.379540349177404</v>
      </c>
      <c r="M688" s="22">
        <f t="shared" si="170"/>
        <v>100</v>
      </c>
      <c r="N688" s="21">
        <f t="shared" si="163"/>
        <v>54.780705914047225</v>
      </c>
      <c r="O688" s="21">
        <f t="shared" si="171"/>
        <v>45.219294085952782</v>
      </c>
      <c r="P688" s="22">
        <f t="shared" si="171"/>
        <v>100</v>
      </c>
      <c r="Q688" s="21">
        <f t="shared" si="165"/>
        <v>54.292359339814467</v>
      </c>
      <c r="R688" s="21">
        <f t="shared" si="172"/>
        <v>45.707640660185525</v>
      </c>
      <c r="S688" s="22">
        <f t="shared" si="172"/>
        <v>100</v>
      </c>
    </row>
    <row r="689" spans="1:19">
      <c r="A689" s="20">
        <v>2017</v>
      </c>
      <c r="B689" s="23">
        <f t="shared" si="155"/>
        <v>25.918650888707901</v>
      </c>
      <c r="C689" s="23">
        <f t="shared" si="167"/>
        <v>74.081349111292099</v>
      </c>
      <c r="D689" s="24">
        <f t="shared" si="167"/>
        <v>100</v>
      </c>
      <c r="E689" s="23">
        <f t="shared" si="157"/>
        <v>39.593250476949009</v>
      </c>
      <c r="F689" s="23">
        <f t="shared" si="168"/>
        <v>60.406749523050998</v>
      </c>
      <c r="G689" s="24">
        <f t="shared" si="168"/>
        <v>100</v>
      </c>
      <c r="H689" s="23">
        <f t="shared" si="159"/>
        <v>57.660238418124862</v>
      </c>
      <c r="I689" s="23">
        <f t="shared" si="169"/>
        <v>42.339761581875131</v>
      </c>
      <c r="J689" s="24">
        <f t="shared" si="169"/>
        <v>100</v>
      </c>
      <c r="K689" s="23">
        <f t="shared" si="161"/>
        <v>47.280269583938065</v>
      </c>
      <c r="L689" s="23">
        <f t="shared" si="170"/>
        <v>52.719730416061935</v>
      </c>
      <c r="M689" s="24">
        <f t="shared" si="170"/>
        <v>100</v>
      </c>
      <c r="N689" s="23">
        <f t="shared" si="163"/>
        <v>57.423117202658183</v>
      </c>
      <c r="O689" s="23">
        <f t="shared" si="171"/>
        <v>42.576882797341817</v>
      </c>
      <c r="P689" s="24">
        <f t="shared" si="171"/>
        <v>100</v>
      </c>
      <c r="Q689" s="23">
        <f t="shared" si="165"/>
        <v>53.746621115575557</v>
      </c>
      <c r="R689" s="23">
        <f t="shared" si="172"/>
        <v>46.253378884424443</v>
      </c>
      <c r="S689" s="24">
        <f t="shared" si="172"/>
        <v>100</v>
      </c>
    </row>
    <row r="690" spans="1:19">
      <c r="A690" s="3" t="s">
        <v>26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>
      <c r="A691" s="9" t="s">
        <v>32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>
      <c r="A692" s="8" t="s">
        <v>27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>
      <c r="A693" s="6" t="s">
        <v>29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>
      <c r="A694" s="7" t="s">
        <v>30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7" spans="1:19">
      <c r="A697" s="72" t="s">
        <v>84</v>
      </c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</row>
    <row r="698" spans="1:19">
      <c r="A698" s="72" t="s">
        <v>77</v>
      </c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</row>
    <row r="699" spans="1:19">
      <c r="A699" s="72" t="s">
        <v>174</v>
      </c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</row>
    <row r="700" spans="1:19">
      <c r="A700" s="76" t="s">
        <v>5</v>
      </c>
      <c r="B700" s="82" t="s">
        <v>10</v>
      </c>
      <c r="C700" s="83"/>
      <c r="D700" s="84"/>
      <c r="E700" s="83" t="s">
        <v>11</v>
      </c>
      <c r="F700" s="83"/>
      <c r="G700" s="84"/>
      <c r="H700" s="83" t="s">
        <v>12</v>
      </c>
      <c r="I700" s="83"/>
      <c r="J700" s="84"/>
      <c r="K700" s="83" t="s">
        <v>13</v>
      </c>
      <c r="L700" s="83"/>
      <c r="M700" s="84"/>
      <c r="N700" s="83" t="s">
        <v>14</v>
      </c>
      <c r="O700" s="83"/>
      <c r="P700" s="84"/>
      <c r="Q700" s="83" t="s">
        <v>1</v>
      </c>
      <c r="R700" s="83"/>
      <c r="S700" s="84"/>
    </row>
    <row r="701" spans="1:19">
      <c r="A701" s="77"/>
      <c r="B701" s="26" t="s">
        <v>2</v>
      </c>
      <c r="C701" s="26" t="s">
        <v>3</v>
      </c>
      <c r="D701" s="27" t="s">
        <v>1</v>
      </c>
      <c r="E701" s="26" t="s">
        <v>2</v>
      </c>
      <c r="F701" s="26" t="s">
        <v>3</v>
      </c>
      <c r="G701" s="27" t="s">
        <v>1</v>
      </c>
      <c r="H701" s="26" t="s">
        <v>2</v>
      </c>
      <c r="I701" s="26" t="s">
        <v>3</v>
      </c>
      <c r="J701" s="27" t="s">
        <v>1</v>
      </c>
      <c r="K701" s="26" t="s">
        <v>2</v>
      </c>
      <c r="L701" s="26" t="s">
        <v>3</v>
      </c>
      <c r="M701" s="27" t="s">
        <v>1</v>
      </c>
      <c r="N701" s="26" t="s">
        <v>2</v>
      </c>
      <c r="O701" s="26" t="s">
        <v>3</v>
      </c>
      <c r="P701" s="27" t="s">
        <v>1</v>
      </c>
      <c r="Q701" s="26" t="s">
        <v>2</v>
      </c>
      <c r="R701" s="26" t="s">
        <v>3</v>
      </c>
      <c r="S701" s="27" t="s">
        <v>1</v>
      </c>
    </row>
    <row r="702" spans="1:19">
      <c r="A702" s="19" t="s">
        <v>6</v>
      </c>
      <c r="B702" s="15">
        <f>+B666-B656</f>
        <v>-1715</v>
      </c>
      <c r="C702" s="15">
        <f t="shared" ref="C702:S702" si="173">+C666-C656</f>
        <v>-5369</v>
      </c>
      <c r="D702" s="16">
        <f t="shared" si="173"/>
        <v>-7084</v>
      </c>
      <c r="E702" s="15">
        <f t="shared" si="173"/>
        <v>-11967</v>
      </c>
      <c r="F702" s="15">
        <f t="shared" si="173"/>
        <v>1570</v>
      </c>
      <c r="G702" s="16">
        <f t="shared" si="173"/>
        <v>-10397</v>
      </c>
      <c r="H702" s="15">
        <f t="shared" si="173"/>
        <v>240625</v>
      </c>
      <c r="I702" s="15">
        <f t="shared" si="173"/>
        <v>226607</v>
      </c>
      <c r="J702" s="16">
        <f t="shared" si="173"/>
        <v>467232</v>
      </c>
      <c r="K702" s="15">
        <f t="shared" si="173"/>
        <v>22543</v>
      </c>
      <c r="L702" s="15">
        <f t="shared" si="173"/>
        <v>79668</v>
      </c>
      <c r="M702" s="16">
        <f t="shared" si="173"/>
        <v>102211</v>
      </c>
      <c r="N702" s="15">
        <f t="shared" si="173"/>
        <v>45389</v>
      </c>
      <c r="O702" s="15">
        <f t="shared" si="173"/>
        <v>45524</v>
      </c>
      <c r="P702" s="16">
        <f t="shared" si="173"/>
        <v>90913</v>
      </c>
      <c r="Q702" s="15">
        <f t="shared" si="173"/>
        <v>294875</v>
      </c>
      <c r="R702" s="15">
        <f t="shared" si="173"/>
        <v>348000</v>
      </c>
      <c r="S702" s="16">
        <f t="shared" si="173"/>
        <v>642875</v>
      </c>
    </row>
    <row r="703" spans="1:19">
      <c r="A703" s="20" t="s">
        <v>7</v>
      </c>
      <c r="B703" s="23">
        <f>+B702/B656*100</f>
        <v>-24.070175438596493</v>
      </c>
      <c r="C703" s="23">
        <f t="shared" ref="C703:S703" si="174">+C702/C656*100</f>
        <v>-25.772849462365592</v>
      </c>
      <c r="D703" s="24">
        <f t="shared" si="174"/>
        <v>-25.338913331187179</v>
      </c>
      <c r="E703" s="23">
        <f t="shared" si="174"/>
        <v>-8.5342632806315653</v>
      </c>
      <c r="F703" s="23">
        <f t="shared" si="174"/>
        <v>0.80882807509221666</v>
      </c>
      <c r="G703" s="24">
        <f t="shared" si="174"/>
        <v>-3.1097923913726215</v>
      </c>
      <c r="H703" s="23">
        <f t="shared" si="174"/>
        <v>36.67572033019961</v>
      </c>
      <c r="I703" s="23">
        <f t="shared" si="174"/>
        <v>52.473908583364015</v>
      </c>
      <c r="J703" s="24">
        <f t="shared" si="174"/>
        <v>42.94668339560728</v>
      </c>
      <c r="K703" s="23">
        <f t="shared" si="174"/>
        <v>9.328665483151461</v>
      </c>
      <c r="L703" s="23">
        <f t="shared" si="174"/>
        <v>37.068159294258876</v>
      </c>
      <c r="M703" s="24">
        <f t="shared" si="174"/>
        <v>22.386415405102326</v>
      </c>
      <c r="N703" s="23">
        <f t="shared" si="174"/>
        <v>12.098345536787617</v>
      </c>
      <c r="O703" s="23">
        <f t="shared" si="174"/>
        <v>17.094941438447471</v>
      </c>
      <c r="P703" s="24">
        <f t="shared" si="174"/>
        <v>14.172647739248101</v>
      </c>
      <c r="Q703" s="23">
        <f t="shared" si="174"/>
        <v>20.762102043575243</v>
      </c>
      <c r="R703" s="23">
        <f t="shared" si="174"/>
        <v>30.850762980148243</v>
      </c>
      <c r="S703" s="24">
        <f t="shared" si="174"/>
        <v>25.227929412420284</v>
      </c>
    </row>
    <row r="704" spans="1:19">
      <c r="A704" s="3" t="s">
        <v>26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>
      <c r="A705" s="9" t="s">
        <v>32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>
      <c r="A706" s="8" t="s">
        <v>27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>
      <c r="A707" s="6" t="s">
        <v>29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>
      <c r="A708" s="7" t="s">
        <v>30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11" spans="1:19">
      <c r="A711" s="72" t="s">
        <v>86</v>
      </c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</row>
    <row r="712" spans="1:19">
      <c r="A712" s="72" t="s">
        <v>81</v>
      </c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</row>
    <row r="713" spans="1:19">
      <c r="A713" s="80" t="s">
        <v>9</v>
      </c>
      <c r="B713" s="82" t="s">
        <v>2</v>
      </c>
      <c r="C713" s="83"/>
      <c r="D713" s="83"/>
      <c r="E713" s="83"/>
      <c r="F713" s="83"/>
      <c r="G713" s="84"/>
      <c r="H713" s="83" t="s">
        <v>3</v>
      </c>
      <c r="I713" s="83"/>
      <c r="J713" s="83"/>
      <c r="K713" s="83"/>
      <c r="L713" s="83"/>
      <c r="M713" s="84"/>
      <c r="N713" s="83" t="s">
        <v>1</v>
      </c>
      <c r="O713" s="83"/>
      <c r="P713" s="83"/>
      <c r="Q713" s="83"/>
      <c r="R713" s="83"/>
      <c r="S713" s="84"/>
    </row>
    <row r="714" spans="1:19">
      <c r="A714" s="81"/>
      <c r="B714" s="26" t="s">
        <v>10</v>
      </c>
      <c r="C714" s="26" t="s">
        <v>11</v>
      </c>
      <c r="D714" s="26" t="s">
        <v>12</v>
      </c>
      <c r="E714" s="26" t="s">
        <v>15</v>
      </c>
      <c r="F714" s="26" t="s">
        <v>16</v>
      </c>
      <c r="G714" s="27" t="s">
        <v>1</v>
      </c>
      <c r="H714" s="26" t="s">
        <v>10</v>
      </c>
      <c r="I714" s="26" t="s">
        <v>11</v>
      </c>
      <c r="J714" s="26" t="s">
        <v>12</v>
      </c>
      <c r="K714" s="26" t="s">
        <v>15</v>
      </c>
      <c r="L714" s="26" t="s">
        <v>16</v>
      </c>
      <c r="M714" s="27" t="s">
        <v>1</v>
      </c>
      <c r="N714" s="26" t="s">
        <v>10</v>
      </c>
      <c r="O714" s="26" t="s">
        <v>11</v>
      </c>
      <c r="P714" s="26" t="s">
        <v>12</v>
      </c>
      <c r="Q714" s="26" t="s">
        <v>15</v>
      </c>
      <c r="R714" s="26" t="s">
        <v>16</v>
      </c>
      <c r="S714" s="27" t="s">
        <v>1</v>
      </c>
    </row>
    <row r="715" spans="1:19">
      <c r="A715" s="19">
        <v>2007</v>
      </c>
      <c r="B715" s="15">
        <f t="shared" ref="B715:B725" si="175">+B656</f>
        <v>7125</v>
      </c>
      <c r="C715" s="15">
        <f t="shared" ref="C715:C725" si="176">+E656</f>
        <v>140223</v>
      </c>
      <c r="D715" s="15">
        <f t="shared" ref="D715:D725" si="177">+H656</f>
        <v>656088</v>
      </c>
      <c r="E715" s="15">
        <f t="shared" ref="E715:E725" si="178">+K656</f>
        <v>241653</v>
      </c>
      <c r="F715" s="15">
        <f t="shared" ref="F715:F725" si="179">+N656</f>
        <v>375167</v>
      </c>
      <c r="G715" s="16">
        <f>+B715+C715+D715+E715+F715</f>
        <v>1420256</v>
      </c>
      <c r="H715" s="15">
        <f t="shared" ref="H715:H725" si="180">+C656</f>
        <v>20832</v>
      </c>
      <c r="I715" s="15">
        <f t="shared" ref="I715:I725" si="181">+F656</f>
        <v>194108</v>
      </c>
      <c r="J715" s="15">
        <f t="shared" ref="J715:J725" si="182">+I656</f>
        <v>431847</v>
      </c>
      <c r="K715" s="15">
        <f t="shared" ref="K715:K725" si="183">+L656</f>
        <v>214923</v>
      </c>
      <c r="L715" s="15">
        <f t="shared" ref="L715:L725" si="184">+O656</f>
        <v>266301</v>
      </c>
      <c r="M715" s="16">
        <f>+H715+I715+J715+K715+L715</f>
        <v>1128011</v>
      </c>
      <c r="N715" s="15">
        <f>+B715+H715</f>
        <v>27957</v>
      </c>
      <c r="O715" s="15">
        <f t="shared" ref="O715:S725" si="185">+C715+I715</f>
        <v>334331</v>
      </c>
      <c r="P715" s="15">
        <f t="shared" si="185"/>
        <v>1087935</v>
      </c>
      <c r="Q715" s="15">
        <f t="shared" si="185"/>
        <v>456576</v>
      </c>
      <c r="R715" s="15">
        <f t="shared" si="185"/>
        <v>641468</v>
      </c>
      <c r="S715" s="16">
        <f t="shared" si="185"/>
        <v>2548267</v>
      </c>
    </row>
    <row r="716" spans="1:19">
      <c r="A716" s="19">
        <v>2008</v>
      </c>
      <c r="B716" s="15">
        <f t="shared" si="175"/>
        <v>5161</v>
      </c>
      <c r="C716" s="15">
        <f t="shared" si="176"/>
        <v>133822</v>
      </c>
      <c r="D716" s="15">
        <f t="shared" si="177"/>
        <v>662035</v>
      </c>
      <c r="E716" s="15">
        <f t="shared" si="178"/>
        <v>269829</v>
      </c>
      <c r="F716" s="15">
        <f t="shared" si="179"/>
        <v>346372</v>
      </c>
      <c r="G716" s="16">
        <f t="shared" ref="G716:G725" si="186">+B716+C716+D716+E716+F716</f>
        <v>1417219</v>
      </c>
      <c r="H716" s="15">
        <f t="shared" si="180"/>
        <v>22920</v>
      </c>
      <c r="I716" s="15">
        <f t="shared" si="181"/>
        <v>183566</v>
      </c>
      <c r="J716" s="15">
        <f t="shared" si="182"/>
        <v>463134</v>
      </c>
      <c r="K716" s="15">
        <f t="shared" si="183"/>
        <v>212079</v>
      </c>
      <c r="L716" s="15">
        <f t="shared" si="184"/>
        <v>256022</v>
      </c>
      <c r="M716" s="16">
        <f t="shared" ref="M716:M725" si="187">+H716+I716+J716+K716+L716</f>
        <v>1137721</v>
      </c>
      <c r="N716" s="15">
        <f t="shared" ref="N716:N725" si="188">+B716+H716</f>
        <v>28081</v>
      </c>
      <c r="O716" s="15">
        <f t="shared" si="185"/>
        <v>317388</v>
      </c>
      <c r="P716" s="15">
        <f t="shared" si="185"/>
        <v>1125169</v>
      </c>
      <c r="Q716" s="15">
        <f t="shared" si="185"/>
        <v>481908</v>
      </c>
      <c r="R716" s="15">
        <f t="shared" si="185"/>
        <v>602394</v>
      </c>
      <c r="S716" s="16">
        <f t="shared" si="185"/>
        <v>2554940</v>
      </c>
    </row>
    <row r="717" spans="1:19">
      <c r="A717" s="19">
        <v>2009</v>
      </c>
      <c r="B717" s="15">
        <f t="shared" si="175"/>
        <v>5945</v>
      </c>
      <c r="C717" s="15">
        <f t="shared" si="176"/>
        <v>132122</v>
      </c>
      <c r="D717" s="15">
        <f t="shared" si="177"/>
        <v>681984</v>
      </c>
      <c r="E717" s="15">
        <f t="shared" si="178"/>
        <v>270401</v>
      </c>
      <c r="F717" s="15">
        <f t="shared" si="179"/>
        <v>359879</v>
      </c>
      <c r="G717" s="16">
        <f t="shared" si="186"/>
        <v>1450331</v>
      </c>
      <c r="H717" s="15">
        <f t="shared" si="180"/>
        <v>22873</v>
      </c>
      <c r="I717" s="15">
        <f t="shared" si="181"/>
        <v>214878</v>
      </c>
      <c r="J717" s="15">
        <f t="shared" si="182"/>
        <v>433578</v>
      </c>
      <c r="K717" s="15">
        <f t="shared" si="183"/>
        <v>214825</v>
      </c>
      <c r="L717" s="15">
        <f t="shared" si="184"/>
        <v>279096</v>
      </c>
      <c r="M717" s="16">
        <f t="shared" si="187"/>
        <v>1165250</v>
      </c>
      <c r="N717" s="15">
        <f t="shared" si="188"/>
        <v>28818</v>
      </c>
      <c r="O717" s="15">
        <f t="shared" si="185"/>
        <v>347000</v>
      </c>
      <c r="P717" s="15">
        <f t="shared" si="185"/>
        <v>1115562</v>
      </c>
      <c r="Q717" s="15">
        <f t="shared" si="185"/>
        <v>485226</v>
      </c>
      <c r="R717" s="15">
        <f t="shared" si="185"/>
        <v>638975</v>
      </c>
      <c r="S717" s="16">
        <f t="shared" si="185"/>
        <v>2615581</v>
      </c>
    </row>
    <row r="718" spans="1:19">
      <c r="A718" s="19">
        <v>2010</v>
      </c>
      <c r="B718" s="15">
        <f t="shared" si="175"/>
        <v>5427</v>
      </c>
      <c r="C718" s="15">
        <f t="shared" si="176"/>
        <v>144461</v>
      </c>
      <c r="D718" s="15">
        <f t="shared" si="177"/>
        <v>746720</v>
      </c>
      <c r="E718" s="15">
        <f t="shared" si="178"/>
        <v>283816</v>
      </c>
      <c r="F718" s="15">
        <f t="shared" si="179"/>
        <v>332454</v>
      </c>
      <c r="G718" s="16">
        <f t="shared" si="186"/>
        <v>1512878</v>
      </c>
      <c r="H718" s="15">
        <f t="shared" si="180"/>
        <v>25685</v>
      </c>
      <c r="I718" s="15">
        <f t="shared" si="181"/>
        <v>210047</v>
      </c>
      <c r="J718" s="15">
        <f t="shared" si="182"/>
        <v>507858</v>
      </c>
      <c r="K718" s="15">
        <f t="shared" si="183"/>
        <v>265496</v>
      </c>
      <c r="L718" s="15">
        <f t="shared" si="184"/>
        <v>239470</v>
      </c>
      <c r="M718" s="16">
        <f t="shared" si="187"/>
        <v>1248556</v>
      </c>
      <c r="N718" s="15">
        <f t="shared" si="188"/>
        <v>31112</v>
      </c>
      <c r="O718" s="15">
        <f t="shared" si="185"/>
        <v>354508</v>
      </c>
      <c r="P718" s="15">
        <f t="shared" si="185"/>
        <v>1254578</v>
      </c>
      <c r="Q718" s="15">
        <f t="shared" si="185"/>
        <v>549312</v>
      </c>
      <c r="R718" s="15">
        <f t="shared" si="185"/>
        <v>571924</v>
      </c>
      <c r="S718" s="16">
        <f t="shared" si="185"/>
        <v>2761434</v>
      </c>
    </row>
    <row r="719" spans="1:19">
      <c r="A719" s="19">
        <v>2011</v>
      </c>
      <c r="B719" s="15">
        <f t="shared" si="175"/>
        <v>6480</v>
      </c>
      <c r="C719" s="15">
        <f t="shared" si="176"/>
        <v>150349</v>
      </c>
      <c r="D719" s="15">
        <f t="shared" si="177"/>
        <v>713285</v>
      </c>
      <c r="E719" s="15">
        <f t="shared" si="178"/>
        <v>306000</v>
      </c>
      <c r="F719" s="15">
        <f t="shared" si="179"/>
        <v>343046</v>
      </c>
      <c r="G719" s="16">
        <f t="shared" si="186"/>
        <v>1519160</v>
      </c>
      <c r="H719" s="15">
        <f t="shared" si="180"/>
        <v>24724</v>
      </c>
      <c r="I719" s="15">
        <f t="shared" si="181"/>
        <v>207757</v>
      </c>
      <c r="J719" s="15">
        <f t="shared" si="182"/>
        <v>511399</v>
      </c>
      <c r="K719" s="15">
        <f t="shared" si="183"/>
        <v>287118</v>
      </c>
      <c r="L719" s="15">
        <f t="shared" si="184"/>
        <v>284557</v>
      </c>
      <c r="M719" s="16">
        <f t="shared" si="187"/>
        <v>1315555</v>
      </c>
      <c r="N719" s="15">
        <f t="shared" si="188"/>
        <v>31204</v>
      </c>
      <c r="O719" s="15">
        <f t="shared" si="185"/>
        <v>358106</v>
      </c>
      <c r="P719" s="15">
        <f t="shared" si="185"/>
        <v>1224684</v>
      </c>
      <c r="Q719" s="15">
        <f t="shared" si="185"/>
        <v>593118</v>
      </c>
      <c r="R719" s="15">
        <f t="shared" si="185"/>
        <v>627603</v>
      </c>
      <c r="S719" s="16">
        <f t="shared" si="185"/>
        <v>2834715</v>
      </c>
    </row>
    <row r="720" spans="1:19">
      <c r="A720" s="19">
        <v>2012</v>
      </c>
      <c r="B720" s="15">
        <f t="shared" si="175"/>
        <v>2634</v>
      </c>
      <c r="C720" s="15">
        <f t="shared" si="176"/>
        <v>128077</v>
      </c>
      <c r="D720" s="15">
        <f t="shared" si="177"/>
        <v>762225</v>
      </c>
      <c r="E720" s="15">
        <f t="shared" si="178"/>
        <v>305403</v>
      </c>
      <c r="F720" s="15">
        <f t="shared" si="179"/>
        <v>355535</v>
      </c>
      <c r="G720" s="16">
        <f t="shared" si="186"/>
        <v>1553874</v>
      </c>
      <c r="H720" s="15">
        <f t="shared" si="180"/>
        <v>16048</v>
      </c>
      <c r="I720" s="15">
        <f t="shared" si="181"/>
        <v>198768</v>
      </c>
      <c r="J720" s="15">
        <f t="shared" si="182"/>
        <v>536300</v>
      </c>
      <c r="K720" s="15">
        <f t="shared" si="183"/>
        <v>276683</v>
      </c>
      <c r="L720" s="15">
        <f t="shared" si="184"/>
        <v>313942</v>
      </c>
      <c r="M720" s="16">
        <f t="shared" si="187"/>
        <v>1341741</v>
      </c>
      <c r="N720" s="15">
        <f t="shared" si="188"/>
        <v>18682</v>
      </c>
      <c r="O720" s="15">
        <f t="shared" si="185"/>
        <v>326845</v>
      </c>
      <c r="P720" s="15">
        <f t="shared" si="185"/>
        <v>1298525</v>
      </c>
      <c r="Q720" s="15">
        <f t="shared" si="185"/>
        <v>582086</v>
      </c>
      <c r="R720" s="15">
        <f t="shared" si="185"/>
        <v>669477</v>
      </c>
      <c r="S720" s="16">
        <f t="shared" si="185"/>
        <v>2895615</v>
      </c>
    </row>
    <row r="721" spans="1:19">
      <c r="A721" s="19">
        <v>2013</v>
      </c>
      <c r="B721" s="15">
        <f t="shared" si="175"/>
        <v>3139</v>
      </c>
      <c r="C721" s="15">
        <f t="shared" si="176"/>
        <v>124615</v>
      </c>
      <c r="D721" s="15">
        <f t="shared" si="177"/>
        <v>781113</v>
      </c>
      <c r="E721" s="15">
        <f t="shared" si="178"/>
        <v>279051</v>
      </c>
      <c r="F721" s="15">
        <f t="shared" si="179"/>
        <v>367756</v>
      </c>
      <c r="G721" s="16">
        <f t="shared" si="186"/>
        <v>1555674</v>
      </c>
      <c r="H721" s="15">
        <f t="shared" si="180"/>
        <v>16280</v>
      </c>
      <c r="I721" s="15">
        <f t="shared" si="181"/>
        <v>196021</v>
      </c>
      <c r="J721" s="15">
        <f t="shared" si="182"/>
        <v>538454</v>
      </c>
      <c r="K721" s="15">
        <f t="shared" si="183"/>
        <v>277630</v>
      </c>
      <c r="L721" s="15">
        <f t="shared" si="184"/>
        <v>305472</v>
      </c>
      <c r="M721" s="16">
        <f t="shared" si="187"/>
        <v>1333857</v>
      </c>
      <c r="N721" s="15">
        <f t="shared" si="188"/>
        <v>19419</v>
      </c>
      <c r="O721" s="15">
        <f t="shared" si="185"/>
        <v>320636</v>
      </c>
      <c r="P721" s="15">
        <f t="shared" si="185"/>
        <v>1319567</v>
      </c>
      <c r="Q721" s="15">
        <f t="shared" si="185"/>
        <v>556681</v>
      </c>
      <c r="R721" s="15">
        <f t="shared" si="185"/>
        <v>673228</v>
      </c>
      <c r="S721" s="16">
        <f t="shared" si="185"/>
        <v>2889531</v>
      </c>
    </row>
    <row r="722" spans="1:19">
      <c r="A722" s="19">
        <v>2014</v>
      </c>
      <c r="B722" s="15">
        <f t="shared" si="175"/>
        <v>1663</v>
      </c>
      <c r="C722" s="15">
        <f t="shared" si="176"/>
        <v>110798</v>
      </c>
      <c r="D722" s="15">
        <f t="shared" si="177"/>
        <v>848217</v>
      </c>
      <c r="E722" s="15">
        <f t="shared" si="178"/>
        <v>271813</v>
      </c>
      <c r="F722" s="15">
        <f t="shared" si="179"/>
        <v>362334</v>
      </c>
      <c r="G722" s="16">
        <f t="shared" si="186"/>
        <v>1594825</v>
      </c>
      <c r="H722" s="15">
        <f t="shared" si="180"/>
        <v>14439</v>
      </c>
      <c r="I722" s="15">
        <f t="shared" si="181"/>
        <v>176050</v>
      </c>
      <c r="J722" s="15">
        <f t="shared" si="182"/>
        <v>580499</v>
      </c>
      <c r="K722" s="15">
        <f t="shared" si="183"/>
        <v>242037</v>
      </c>
      <c r="L722" s="15">
        <f t="shared" si="184"/>
        <v>332673</v>
      </c>
      <c r="M722" s="16">
        <f t="shared" si="187"/>
        <v>1345698</v>
      </c>
      <c r="N722" s="15">
        <f t="shared" si="188"/>
        <v>16102</v>
      </c>
      <c r="O722" s="15">
        <f t="shared" si="185"/>
        <v>286848</v>
      </c>
      <c r="P722" s="15">
        <f t="shared" si="185"/>
        <v>1428716</v>
      </c>
      <c r="Q722" s="15">
        <f t="shared" si="185"/>
        <v>513850</v>
      </c>
      <c r="R722" s="15">
        <f t="shared" si="185"/>
        <v>695007</v>
      </c>
      <c r="S722" s="16">
        <f t="shared" si="185"/>
        <v>2940523</v>
      </c>
    </row>
    <row r="723" spans="1:19">
      <c r="A723" s="19">
        <v>2015</v>
      </c>
      <c r="B723" s="15">
        <f t="shared" si="175"/>
        <v>3882</v>
      </c>
      <c r="C723" s="15">
        <f t="shared" si="176"/>
        <v>128609</v>
      </c>
      <c r="D723" s="15">
        <f t="shared" si="177"/>
        <v>900328</v>
      </c>
      <c r="E723" s="15">
        <f t="shared" si="178"/>
        <v>257744</v>
      </c>
      <c r="F723" s="15">
        <f t="shared" si="179"/>
        <v>366684</v>
      </c>
      <c r="G723" s="16">
        <f t="shared" si="186"/>
        <v>1657247</v>
      </c>
      <c r="H723" s="15">
        <f t="shared" si="180"/>
        <v>15541</v>
      </c>
      <c r="I723" s="15">
        <f t="shared" si="181"/>
        <v>176165</v>
      </c>
      <c r="J723" s="15">
        <f t="shared" si="182"/>
        <v>578944</v>
      </c>
      <c r="K723" s="15">
        <f t="shared" si="183"/>
        <v>259161</v>
      </c>
      <c r="L723" s="15">
        <f t="shared" si="184"/>
        <v>316182</v>
      </c>
      <c r="M723" s="16">
        <f t="shared" si="187"/>
        <v>1345993</v>
      </c>
      <c r="N723" s="15">
        <f t="shared" si="188"/>
        <v>19423</v>
      </c>
      <c r="O723" s="15">
        <f t="shared" si="185"/>
        <v>304774</v>
      </c>
      <c r="P723" s="15">
        <f t="shared" si="185"/>
        <v>1479272</v>
      </c>
      <c r="Q723" s="15">
        <f t="shared" si="185"/>
        <v>516905</v>
      </c>
      <c r="R723" s="15">
        <f t="shared" si="185"/>
        <v>682866</v>
      </c>
      <c r="S723" s="16">
        <f t="shared" si="185"/>
        <v>3003240</v>
      </c>
    </row>
    <row r="724" spans="1:19">
      <c r="A724" s="19">
        <v>2016</v>
      </c>
      <c r="B724" s="15">
        <f t="shared" si="175"/>
        <v>5784</v>
      </c>
      <c r="C724" s="15">
        <f t="shared" si="176"/>
        <v>120893</v>
      </c>
      <c r="D724" s="15">
        <f t="shared" si="177"/>
        <v>888410</v>
      </c>
      <c r="E724" s="15">
        <f t="shared" si="178"/>
        <v>276222</v>
      </c>
      <c r="F724" s="15">
        <f t="shared" si="179"/>
        <v>398551</v>
      </c>
      <c r="G724" s="16">
        <f t="shared" si="186"/>
        <v>1689860</v>
      </c>
      <c r="H724" s="15">
        <f t="shared" si="180"/>
        <v>16778</v>
      </c>
      <c r="I724" s="15">
        <f t="shared" si="181"/>
        <v>183491</v>
      </c>
      <c r="J724" s="15">
        <f t="shared" si="182"/>
        <v>589575</v>
      </c>
      <c r="K724" s="15">
        <f t="shared" si="183"/>
        <v>303827</v>
      </c>
      <c r="L724" s="15">
        <f t="shared" si="184"/>
        <v>328988</v>
      </c>
      <c r="M724" s="16">
        <f t="shared" si="187"/>
        <v>1422659</v>
      </c>
      <c r="N724" s="15">
        <f t="shared" si="188"/>
        <v>22562</v>
      </c>
      <c r="O724" s="15">
        <f t="shared" si="185"/>
        <v>304384</v>
      </c>
      <c r="P724" s="15">
        <f t="shared" si="185"/>
        <v>1477985</v>
      </c>
      <c r="Q724" s="15">
        <f t="shared" si="185"/>
        <v>580049</v>
      </c>
      <c r="R724" s="15">
        <f t="shared" si="185"/>
        <v>727539</v>
      </c>
      <c r="S724" s="16">
        <f t="shared" si="185"/>
        <v>3112519</v>
      </c>
    </row>
    <row r="725" spans="1:19">
      <c r="A725" s="20">
        <v>2017</v>
      </c>
      <c r="B725" s="17">
        <f t="shared" si="175"/>
        <v>5410</v>
      </c>
      <c r="C725" s="17">
        <f t="shared" si="176"/>
        <v>128256</v>
      </c>
      <c r="D725" s="17">
        <f t="shared" si="177"/>
        <v>896713</v>
      </c>
      <c r="E725" s="17">
        <f t="shared" si="178"/>
        <v>264196</v>
      </c>
      <c r="F725" s="17">
        <f t="shared" si="179"/>
        <v>420556</v>
      </c>
      <c r="G725" s="18">
        <f t="shared" si="186"/>
        <v>1715131</v>
      </c>
      <c r="H725" s="17">
        <f t="shared" si="180"/>
        <v>15463</v>
      </c>
      <c r="I725" s="17">
        <f t="shared" si="181"/>
        <v>195678</v>
      </c>
      <c r="J725" s="17">
        <f t="shared" si="182"/>
        <v>658454</v>
      </c>
      <c r="K725" s="17">
        <f t="shared" si="183"/>
        <v>294591</v>
      </c>
      <c r="L725" s="17">
        <f t="shared" si="184"/>
        <v>311825</v>
      </c>
      <c r="M725" s="18">
        <f t="shared" si="187"/>
        <v>1476011</v>
      </c>
      <c r="N725" s="17">
        <f t="shared" si="188"/>
        <v>20873</v>
      </c>
      <c r="O725" s="17">
        <f t="shared" si="185"/>
        <v>323934</v>
      </c>
      <c r="P725" s="17">
        <f t="shared" si="185"/>
        <v>1555167</v>
      </c>
      <c r="Q725" s="17">
        <f t="shared" si="185"/>
        <v>558787</v>
      </c>
      <c r="R725" s="17">
        <f t="shared" si="185"/>
        <v>732381</v>
      </c>
      <c r="S725" s="18">
        <f t="shared" si="185"/>
        <v>3191142</v>
      </c>
    </row>
    <row r="726" spans="1:19">
      <c r="A726" s="3" t="s">
        <v>26</v>
      </c>
    </row>
    <row r="727" spans="1:19">
      <c r="A727" s="9" t="s">
        <v>32</v>
      </c>
    </row>
    <row r="728" spans="1:19">
      <c r="A728" s="8" t="s">
        <v>27</v>
      </c>
    </row>
    <row r="729" spans="1:19">
      <c r="A729" s="6" t="s">
        <v>29</v>
      </c>
    </row>
    <row r="730" spans="1:19">
      <c r="A730" s="7" t="s">
        <v>30</v>
      </c>
    </row>
    <row r="733" spans="1:19">
      <c r="A733" s="72" t="s">
        <v>87</v>
      </c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</row>
    <row r="734" spans="1:19">
      <c r="A734" s="72" t="s">
        <v>81</v>
      </c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</row>
    <row r="735" spans="1:19">
      <c r="A735" s="72" t="s">
        <v>4</v>
      </c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</row>
    <row r="736" spans="1:19">
      <c r="A736" s="80" t="s">
        <v>9</v>
      </c>
      <c r="B736" s="82" t="s">
        <v>2</v>
      </c>
      <c r="C736" s="83"/>
      <c r="D736" s="83"/>
      <c r="E736" s="83"/>
      <c r="F736" s="83"/>
      <c r="G736" s="84"/>
      <c r="H736" s="83" t="s">
        <v>3</v>
      </c>
      <c r="I736" s="83"/>
      <c r="J736" s="83"/>
      <c r="K736" s="83"/>
      <c r="L736" s="83"/>
      <c r="M736" s="84"/>
      <c r="N736" s="83" t="s">
        <v>1</v>
      </c>
      <c r="O736" s="83"/>
      <c r="P736" s="83"/>
      <c r="Q736" s="83"/>
      <c r="R736" s="83"/>
      <c r="S736" s="84"/>
    </row>
    <row r="737" spans="1:19">
      <c r="A737" s="81"/>
      <c r="B737" s="26" t="s">
        <v>10</v>
      </c>
      <c r="C737" s="26" t="s">
        <v>11</v>
      </c>
      <c r="D737" s="26" t="s">
        <v>12</v>
      </c>
      <c r="E737" s="26" t="s">
        <v>15</v>
      </c>
      <c r="F737" s="26" t="s">
        <v>16</v>
      </c>
      <c r="G737" s="27" t="s">
        <v>1</v>
      </c>
      <c r="H737" s="26" t="s">
        <v>10</v>
      </c>
      <c r="I737" s="26" t="s">
        <v>11</v>
      </c>
      <c r="J737" s="26" t="s">
        <v>12</v>
      </c>
      <c r="K737" s="26" t="s">
        <v>15</v>
      </c>
      <c r="L737" s="26" t="s">
        <v>16</v>
      </c>
      <c r="M737" s="27" t="s">
        <v>1</v>
      </c>
      <c r="N737" s="26" t="s">
        <v>10</v>
      </c>
      <c r="O737" s="26" t="s">
        <v>11</v>
      </c>
      <c r="P737" s="26" t="s">
        <v>12</v>
      </c>
      <c r="Q737" s="26" t="s">
        <v>15</v>
      </c>
      <c r="R737" s="26" t="s">
        <v>16</v>
      </c>
      <c r="S737" s="27" t="s">
        <v>1</v>
      </c>
    </row>
    <row r="738" spans="1:19">
      <c r="A738" s="19">
        <v>2007</v>
      </c>
      <c r="B738" s="21">
        <f t="shared" ref="B738:B748" si="189">+B715/$G715*100</f>
        <v>0.5016701214428948</v>
      </c>
      <c r="C738" s="21">
        <f t="shared" ref="C738:G738" si="190">+C715/$G715*100</f>
        <v>9.8730792195209869</v>
      </c>
      <c r="D738" s="21">
        <f t="shared" si="190"/>
        <v>46.195052159610661</v>
      </c>
      <c r="E738" s="21">
        <f t="shared" si="190"/>
        <v>17.014749453619629</v>
      </c>
      <c r="F738" s="21">
        <f t="shared" si="190"/>
        <v>26.415449045805829</v>
      </c>
      <c r="G738" s="22">
        <f t="shared" si="190"/>
        <v>100</v>
      </c>
      <c r="H738" s="21">
        <f t="shared" ref="H738:H748" si="191">+H715/$M715*100</f>
        <v>1.8467905011564603</v>
      </c>
      <c r="I738" s="21">
        <f t="shared" ref="I738:M738" si="192">+I715/$M715*100</f>
        <v>17.207988219973032</v>
      </c>
      <c r="J738" s="21">
        <f t="shared" si="192"/>
        <v>38.283935174391033</v>
      </c>
      <c r="K738" s="21">
        <f t="shared" si="192"/>
        <v>19.053271643627589</v>
      </c>
      <c r="L738" s="21">
        <f t="shared" si="192"/>
        <v>23.608014460851891</v>
      </c>
      <c r="M738" s="22">
        <f t="shared" si="192"/>
        <v>100</v>
      </c>
      <c r="N738" s="21">
        <f t="shared" ref="N738:N748" si="193">+N715/$S715*100</f>
        <v>1.0970985379475542</v>
      </c>
      <c r="O738" s="21">
        <f t="shared" ref="O738:S738" si="194">+O715/$S715*100</f>
        <v>13.119936019263287</v>
      </c>
      <c r="P738" s="21">
        <f t="shared" si="194"/>
        <v>42.693132234573532</v>
      </c>
      <c r="Q738" s="21">
        <f t="shared" si="194"/>
        <v>17.917117790247257</v>
      </c>
      <c r="R738" s="21">
        <f t="shared" si="194"/>
        <v>25.172715417968366</v>
      </c>
      <c r="S738" s="22">
        <f t="shared" si="194"/>
        <v>100</v>
      </c>
    </row>
    <row r="739" spans="1:19">
      <c r="A739" s="19">
        <v>2008</v>
      </c>
      <c r="B739" s="21">
        <f t="shared" si="189"/>
        <v>0.36416390127425613</v>
      </c>
      <c r="C739" s="21">
        <f t="shared" ref="C739:G748" si="195">+C716/$G716*100</f>
        <v>9.4425773292624502</v>
      </c>
      <c r="D739" s="21">
        <f t="shared" si="195"/>
        <v>46.713669517555154</v>
      </c>
      <c r="E739" s="21">
        <f t="shared" si="195"/>
        <v>19.039329842459068</v>
      </c>
      <c r="F739" s="21">
        <f t="shared" si="195"/>
        <v>24.440259409449069</v>
      </c>
      <c r="G739" s="22">
        <f t="shared" si="195"/>
        <v>100</v>
      </c>
      <c r="H739" s="21">
        <f t="shared" si="191"/>
        <v>2.014553655949042</v>
      </c>
      <c r="I739" s="21">
        <f t="shared" ref="I739:M748" si="196">+I716/$M716*100</f>
        <v>16.134535619892752</v>
      </c>
      <c r="J739" s="21">
        <f t="shared" si="196"/>
        <v>40.70716810184571</v>
      </c>
      <c r="K739" s="21">
        <f t="shared" si="196"/>
        <v>18.640686073299165</v>
      </c>
      <c r="L739" s="21">
        <f t="shared" si="196"/>
        <v>22.503056549013333</v>
      </c>
      <c r="M739" s="22">
        <f t="shared" si="196"/>
        <v>100</v>
      </c>
      <c r="N739" s="21">
        <f t="shared" si="193"/>
        <v>1.0990864756119518</v>
      </c>
      <c r="O739" s="21">
        <f t="shared" ref="O739:S748" si="197">+O716/$S716*100</f>
        <v>12.422522642410391</v>
      </c>
      <c r="P739" s="21">
        <f t="shared" si="197"/>
        <v>44.038959819017279</v>
      </c>
      <c r="Q739" s="21">
        <f t="shared" si="197"/>
        <v>18.861812801866186</v>
      </c>
      <c r="R739" s="21">
        <f t="shared" si="197"/>
        <v>23.577618261094194</v>
      </c>
      <c r="S739" s="22">
        <f t="shared" si="197"/>
        <v>100</v>
      </c>
    </row>
    <row r="740" spans="1:19">
      <c r="A740" s="19">
        <v>2009</v>
      </c>
      <c r="B740" s="21">
        <f t="shared" si="189"/>
        <v>0.40990642825672208</v>
      </c>
      <c r="C740" s="21">
        <f t="shared" si="195"/>
        <v>9.1097825255062457</v>
      </c>
      <c r="D740" s="21">
        <f t="shared" si="195"/>
        <v>47.022645175480633</v>
      </c>
      <c r="E740" s="21">
        <f t="shared" si="195"/>
        <v>18.644088832135562</v>
      </c>
      <c r="F740" s="21">
        <f t="shared" si="195"/>
        <v>24.813577038620839</v>
      </c>
      <c r="G740" s="22">
        <f t="shared" si="195"/>
        <v>100</v>
      </c>
      <c r="H740" s="21">
        <f t="shared" si="191"/>
        <v>1.9629264106414932</v>
      </c>
      <c r="I740" s="21">
        <f t="shared" si="196"/>
        <v>18.440506329113923</v>
      </c>
      <c r="J740" s="21">
        <f t="shared" si="196"/>
        <v>37.209010941857976</v>
      </c>
      <c r="K740" s="21">
        <f t="shared" si="196"/>
        <v>18.435957948937993</v>
      </c>
      <c r="L740" s="21">
        <f t="shared" si="196"/>
        <v>23.951598369448615</v>
      </c>
      <c r="M740" s="22">
        <f t="shared" si="196"/>
        <v>100</v>
      </c>
      <c r="N740" s="21">
        <f t="shared" si="193"/>
        <v>1.1017819750181699</v>
      </c>
      <c r="O740" s="21">
        <f t="shared" si="197"/>
        <v>13.266650889419978</v>
      </c>
      <c r="P740" s="21">
        <f t="shared" si="197"/>
        <v>42.650638615282801</v>
      </c>
      <c r="Q740" s="21">
        <f t="shared" si="197"/>
        <v>18.551365834206628</v>
      </c>
      <c r="R740" s="21">
        <f t="shared" si="197"/>
        <v>24.429562686072426</v>
      </c>
      <c r="S740" s="22">
        <f t="shared" si="197"/>
        <v>100</v>
      </c>
    </row>
    <row r="741" spans="1:19">
      <c r="A741" s="19">
        <v>2010</v>
      </c>
      <c r="B741" s="21">
        <f t="shared" si="189"/>
        <v>0.35872026693494119</v>
      </c>
      <c r="C741" s="21">
        <f t="shared" si="195"/>
        <v>9.5487540964968751</v>
      </c>
      <c r="D741" s="21">
        <f t="shared" si="195"/>
        <v>49.357582039001166</v>
      </c>
      <c r="E741" s="21">
        <f t="shared" si="195"/>
        <v>18.76000576384877</v>
      </c>
      <c r="F741" s="21">
        <f t="shared" si="195"/>
        <v>21.974937833718251</v>
      </c>
      <c r="G741" s="22">
        <f t="shared" si="195"/>
        <v>100</v>
      </c>
      <c r="H741" s="21">
        <f t="shared" si="191"/>
        <v>2.0571764502353118</v>
      </c>
      <c r="I741" s="21">
        <f t="shared" si="196"/>
        <v>16.823194153886568</v>
      </c>
      <c r="J741" s="21">
        <f t="shared" si="196"/>
        <v>40.675628486027058</v>
      </c>
      <c r="K741" s="21">
        <f t="shared" si="196"/>
        <v>21.264244455194643</v>
      </c>
      <c r="L741" s="21">
        <f t="shared" si="196"/>
        <v>19.17975645465642</v>
      </c>
      <c r="M741" s="22">
        <f t="shared" si="196"/>
        <v>100</v>
      </c>
      <c r="N741" s="21">
        <f t="shared" si="193"/>
        <v>1.126661002942674</v>
      </c>
      <c r="O741" s="21">
        <f t="shared" si="197"/>
        <v>12.83782266749812</v>
      </c>
      <c r="P741" s="21">
        <f t="shared" si="197"/>
        <v>45.432119688538634</v>
      </c>
      <c r="Q741" s="21">
        <f t="shared" si="197"/>
        <v>19.892273362318274</v>
      </c>
      <c r="R741" s="21">
        <f t="shared" si="197"/>
        <v>20.711123278702299</v>
      </c>
      <c r="S741" s="22">
        <f t="shared" si="197"/>
        <v>100</v>
      </c>
    </row>
    <row r="742" spans="1:19">
      <c r="A742" s="19">
        <v>2011</v>
      </c>
      <c r="B742" s="21">
        <f t="shared" si="189"/>
        <v>0.42655151531109292</v>
      </c>
      <c r="C742" s="21">
        <f t="shared" si="195"/>
        <v>9.8968508912820248</v>
      </c>
      <c r="D742" s="21">
        <f t="shared" si="195"/>
        <v>46.952592222017429</v>
      </c>
      <c r="E742" s="21">
        <f t="shared" si="195"/>
        <v>20.142710445246056</v>
      </c>
      <c r="F742" s="21">
        <f t="shared" si="195"/>
        <v>22.581294926143393</v>
      </c>
      <c r="G742" s="22">
        <f t="shared" si="195"/>
        <v>100</v>
      </c>
      <c r="H742" s="21">
        <f t="shared" si="191"/>
        <v>1.8793589017562931</v>
      </c>
      <c r="I742" s="21">
        <f t="shared" si="196"/>
        <v>15.792346196092144</v>
      </c>
      <c r="J742" s="21">
        <f t="shared" si="196"/>
        <v>38.873251213366224</v>
      </c>
      <c r="K742" s="21">
        <f t="shared" si="196"/>
        <v>21.824857189551178</v>
      </c>
      <c r="L742" s="21">
        <f t="shared" si="196"/>
        <v>21.630186499234163</v>
      </c>
      <c r="M742" s="22">
        <f t="shared" si="196"/>
        <v>100</v>
      </c>
      <c r="N742" s="21">
        <f t="shared" si="193"/>
        <v>1.1007808545127111</v>
      </c>
      <c r="O742" s="21">
        <f t="shared" si="197"/>
        <v>12.632874909823386</v>
      </c>
      <c r="P742" s="21">
        <f t="shared" si="197"/>
        <v>43.2030733248316</v>
      </c>
      <c r="Q742" s="21">
        <f t="shared" si="197"/>
        <v>20.923373249162612</v>
      </c>
      <c r="R742" s="21">
        <f t="shared" si="197"/>
        <v>22.139897661669693</v>
      </c>
      <c r="S742" s="22">
        <f t="shared" si="197"/>
        <v>100</v>
      </c>
    </row>
    <row r="743" spans="1:19">
      <c r="A743" s="19">
        <v>2012</v>
      </c>
      <c r="B743" s="21">
        <f t="shared" si="189"/>
        <v>0.16951181369918025</v>
      </c>
      <c r="C743" s="21">
        <f t="shared" si="195"/>
        <v>8.242431497019707</v>
      </c>
      <c r="D743" s="21">
        <f t="shared" si="195"/>
        <v>49.053205086126674</v>
      </c>
      <c r="E743" s="21">
        <f t="shared" si="195"/>
        <v>19.654296294294131</v>
      </c>
      <c r="F743" s="21">
        <f t="shared" si="195"/>
        <v>22.880555308860306</v>
      </c>
      <c r="G743" s="22">
        <f t="shared" si="195"/>
        <v>100</v>
      </c>
      <c r="H743" s="21">
        <f t="shared" si="191"/>
        <v>1.1960579575342782</v>
      </c>
      <c r="I743" s="21">
        <f t="shared" si="196"/>
        <v>14.814185450098044</v>
      </c>
      <c r="J743" s="21">
        <f t="shared" si="196"/>
        <v>39.970456295216437</v>
      </c>
      <c r="K743" s="21">
        <f t="shared" si="196"/>
        <v>20.621192912790175</v>
      </c>
      <c r="L743" s="21">
        <f t="shared" si="196"/>
        <v>23.398107384361065</v>
      </c>
      <c r="M743" s="22">
        <f t="shared" si="196"/>
        <v>100</v>
      </c>
      <c r="N743" s="21">
        <f t="shared" si="193"/>
        <v>0.64518245692193199</v>
      </c>
      <c r="O743" s="21">
        <f t="shared" si="197"/>
        <v>11.287584848123801</v>
      </c>
      <c r="P743" s="21">
        <f t="shared" si="197"/>
        <v>44.844532163288278</v>
      </c>
      <c r="Q743" s="21">
        <f t="shared" si="197"/>
        <v>20.102327139485048</v>
      </c>
      <c r="R743" s="21">
        <f t="shared" si="197"/>
        <v>23.120373392180934</v>
      </c>
      <c r="S743" s="22">
        <f t="shared" si="197"/>
        <v>100</v>
      </c>
    </row>
    <row r="744" spans="1:19">
      <c r="A744" s="19">
        <v>2013</v>
      </c>
      <c r="B744" s="21">
        <f t="shared" si="189"/>
        <v>0.20177749322801564</v>
      </c>
      <c r="C744" s="21">
        <f t="shared" si="195"/>
        <v>8.0103543544470099</v>
      </c>
      <c r="D744" s="21">
        <f t="shared" si="195"/>
        <v>50.210583965535193</v>
      </c>
      <c r="E744" s="21">
        <f t="shared" si="195"/>
        <v>17.937627034970053</v>
      </c>
      <c r="F744" s="21">
        <f t="shared" si="195"/>
        <v>23.639657151819726</v>
      </c>
      <c r="G744" s="22">
        <f t="shared" si="195"/>
        <v>100</v>
      </c>
      <c r="H744" s="21">
        <f t="shared" si="191"/>
        <v>1.2205206405184363</v>
      </c>
      <c r="I744" s="21">
        <f t="shared" si="196"/>
        <v>14.695803223284054</v>
      </c>
      <c r="J744" s="21">
        <f t="shared" si="196"/>
        <v>40.36819539126008</v>
      </c>
      <c r="K744" s="21">
        <f t="shared" si="196"/>
        <v>20.814075271936947</v>
      </c>
      <c r="L744" s="21">
        <f t="shared" si="196"/>
        <v>22.90140547300048</v>
      </c>
      <c r="M744" s="22">
        <f t="shared" si="196"/>
        <v>100</v>
      </c>
      <c r="N744" s="21">
        <f t="shared" si="193"/>
        <v>0.67204677852565009</v>
      </c>
      <c r="O744" s="21">
        <f t="shared" si="197"/>
        <v>11.096472057230049</v>
      </c>
      <c r="P744" s="21">
        <f t="shared" si="197"/>
        <v>45.667168824283252</v>
      </c>
      <c r="Q744" s="21">
        <f t="shared" si="197"/>
        <v>19.265444807479138</v>
      </c>
      <c r="R744" s="21">
        <f t="shared" si="197"/>
        <v>23.298867532481914</v>
      </c>
      <c r="S744" s="22">
        <f t="shared" si="197"/>
        <v>100</v>
      </c>
    </row>
    <row r="745" spans="1:19">
      <c r="A745" s="19">
        <v>2014</v>
      </c>
      <c r="B745" s="21">
        <f t="shared" si="189"/>
        <v>0.10427476368880598</v>
      </c>
      <c r="C745" s="21">
        <f t="shared" si="195"/>
        <v>6.9473453200194379</v>
      </c>
      <c r="D745" s="21">
        <f t="shared" si="195"/>
        <v>53.185584625272362</v>
      </c>
      <c r="E745" s="21">
        <f t="shared" si="195"/>
        <v>17.043437367736271</v>
      </c>
      <c r="F745" s="21">
        <f t="shared" si="195"/>
        <v>22.719357923283116</v>
      </c>
      <c r="G745" s="22">
        <f t="shared" si="195"/>
        <v>100</v>
      </c>
      <c r="H745" s="21">
        <f t="shared" si="191"/>
        <v>1.0729747684844593</v>
      </c>
      <c r="I745" s="21">
        <f t="shared" si="196"/>
        <v>13.082430084610367</v>
      </c>
      <c r="J745" s="21">
        <f t="shared" si="196"/>
        <v>43.137390410032559</v>
      </c>
      <c r="K745" s="21">
        <f t="shared" si="196"/>
        <v>17.985981995960458</v>
      </c>
      <c r="L745" s="21">
        <f t="shared" si="196"/>
        <v>24.721222740912154</v>
      </c>
      <c r="M745" s="22">
        <f t="shared" si="196"/>
        <v>100</v>
      </c>
      <c r="N745" s="21">
        <f t="shared" si="193"/>
        <v>0.54758966347143012</v>
      </c>
      <c r="O745" s="21">
        <f t="shared" si="197"/>
        <v>9.754999365759085</v>
      </c>
      <c r="P745" s="21">
        <f t="shared" si="197"/>
        <v>48.587139090563142</v>
      </c>
      <c r="Q745" s="21">
        <f t="shared" si="197"/>
        <v>17.474782547186337</v>
      </c>
      <c r="R745" s="21">
        <f t="shared" si="197"/>
        <v>23.635489333020011</v>
      </c>
      <c r="S745" s="22">
        <f t="shared" si="197"/>
        <v>100</v>
      </c>
    </row>
    <row r="746" spans="1:19">
      <c r="A746" s="19">
        <v>2015</v>
      </c>
      <c r="B746" s="21">
        <f t="shared" si="189"/>
        <v>0.23424389967216713</v>
      </c>
      <c r="C746" s="21">
        <f t="shared" si="195"/>
        <v>7.7604002300200277</v>
      </c>
      <c r="D746" s="21">
        <f t="shared" si="195"/>
        <v>54.326723777445366</v>
      </c>
      <c r="E746" s="21">
        <f t="shared" si="195"/>
        <v>15.552539844694243</v>
      </c>
      <c r="F746" s="21">
        <f t="shared" si="195"/>
        <v>22.126092248168199</v>
      </c>
      <c r="G746" s="22">
        <f t="shared" si="195"/>
        <v>100</v>
      </c>
      <c r="H746" s="21">
        <f t="shared" si="191"/>
        <v>1.1546122453831484</v>
      </c>
      <c r="I746" s="21">
        <f t="shared" si="196"/>
        <v>13.088106698920427</v>
      </c>
      <c r="J746" s="21">
        <f t="shared" si="196"/>
        <v>43.0124079397144</v>
      </c>
      <c r="K746" s="21">
        <f t="shared" si="196"/>
        <v>19.254260609081918</v>
      </c>
      <c r="L746" s="21">
        <f t="shared" si="196"/>
        <v>23.49061250690011</v>
      </c>
      <c r="M746" s="22">
        <f t="shared" si="196"/>
        <v>100</v>
      </c>
      <c r="N746" s="21">
        <f t="shared" si="193"/>
        <v>0.64673485968487365</v>
      </c>
      <c r="O746" s="21">
        <f t="shared" si="197"/>
        <v>10.148173306162677</v>
      </c>
      <c r="P746" s="21">
        <f t="shared" si="197"/>
        <v>49.255870326713811</v>
      </c>
      <c r="Q746" s="21">
        <f t="shared" si="197"/>
        <v>17.211578162251435</v>
      </c>
      <c r="R746" s="21">
        <f t="shared" si="197"/>
        <v>22.737643345187198</v>
      </c>
      <c r="S746" s="22">
        <f t="shared" si="197"/>
        <v>100</v>
      </c>
    </row>
    <row r="747" spans="1:19">
      <c r="A747" s="19">
        <v>2016</v>
      </c>
      <c r="B747" s="21">
        <f t="shared" si="189"/>
        <v>0.34227687500739706</v>
      </c>
      <c r="C747" s="21">
        <f t="shared" si="195"/>
        <v>7.1540245937533289</v>
      </c>
      <c r="D747" s="21">
        <f t="shared" si="195"/>
        <v>52.572994212538319</v>
      </c>
      <c r="E747" s="21">
        <f t="shared" si="195"/>
        <v>16.34585113559703</v>
      </c>
      <c r="F747" s="21">
        <f t="shared" si="195"/>
        <v>23.584853183103927</v>
      </c>
      <c r="G747" s="22">
        <f t="shared" si="195"/>
        <v>100</v>
      </c>
      <c r="H747" s="21">
        <f t="shared" si="191"/>
        <v>1.1793409383415139</v>
      </c>
      <c r="I747" s="21">
        <f t="shared" si="196"/>
        <v>12.897749917583903</v>
      </c>
      <c r="J747" s="21">
        <f t="shared" si="196"/>
        <v>41.441765032941838</v>
      </c>
      <c r="K747" s="21">
        <f t="shared" si="196"/>
        <v>21.356277224549242</v>
      </c>
      <c r="L747" s="21">
        <f t="shared" si="196"/>
        <v>23.124866886583504</v>
      </c>
      <c r="M747" s="22">
        <f t="shared" si="196"/>
        <v>100</v>
      </c>
      <c r="N747" s="21">
        <f t="shared" si="193"/>
        <v>0.72487910917170306</v>
      </c>
      <c r="O747" s="21">
        <f t="shared" si="197"/>
        <v>9.7793459252778856</v>
      </c>
      <c r="P747" s="21">
        <f t="shared" si="197"/>
        <v>47.485171978066646</v>
      </c>
      <c r="Q747" s="21">
        <f t="shared" si="197"/>
        <v>18.635998687879496</v>
      </c>
      <c r="R747" s="21">
        <f t="shared" si="197"/>
        <v>23.374604299604275</v>
      </c>
      <c r="S747" s="22">
        <f t="shared" si="197"/>
        <v>100</v>
      </c>
    </row>
    <row r="748" spans="1:19">
      <c r="A748" s="20">
        <v>2017</v>
      </c>
      <c r="B748" s="23">
        <f t="shared" si="189"/>
        <v>0.31542780114172037</v>
      </c>
      <c r="C748" s="23">
        <f t="shared" si="195"/>
        <v>7.4779127658470408</v>
      </c>
      <c r="D748" s="23">
        <f t="shared" si="195"/>
        <v>52.282478714453887</v>
      </c>
      <c r="E748" s="23">
        <f t="shared" si="195"/>
        <v>15.40383795756709</v>
      </c>
      <c r="F748" s="23">
        <f t="shared" si="195"/>
        <v>24.520342760990268</v>
      </c>
      <c r="G748" s="24">
        <f t="shared" si="195"/>
        <v>100</v>
      </c>
      <c r="H748" s="23">
        <f t="shared" si="191"/>
        <v>1.0476209188142906</v>
      </c>
      <c r="I748" s="23">
        <f t="shared" si="196"/>
        <v>13.257218272763549</v>
      </c>
      <c r="J748" s="23">
        <f t="shared" si="196"/>
        <v>44.610372144923041</v>
      </c>
      <c r="K748" s="23">
        <f t="shared" si="196"/>
        <v>19.958591094510815</v>
      </c>
      <c r="L748" s="23">
        <f t="shared" si="196"/>
        <v>21.126197568988307</v>
      </c>
      <c r="M748" s="24">
        <f t="shared" si="196"/>
        <v>100</v>
      </c>
      <c r="N748" s="23">
        <f t="shared" si="193"/>
        <v>0.65409185802449399</v>
      </c>
      <c r="O748" s="23">
        <f t="shared" si="197"/>
        <v>10.15103683884954</v>
      </c>
      <c r="P748" s="23">
        <f t="shared" si="197"/>
        <v>48.733870194431958</v>
      </c>
      <c r="Q748" s="23">
        <f t="shared" si="197"/>
        <v>17.510565183247877</v>
      </c>
      <c r="R748" s="23">
        <f t="shared" si="197"/>
        <v>22.950435925446126</v>
      </c>
      <c r="S748" s="24">
        <f t="shared" si="197"/>
        <v>100</v>
      </c>
    </row>
    <row r="749" spans="1:19">
      <c r="A749" s="3" t="s">
        <v>26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>
      <c r="A750" s="9" t="s">
        <v>32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>
      <c r="A751" s="8" t="s">
        <v>27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>
      <c r="A752" s="6" t="s">
        <v>29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>
      <c r="A753" s="7" t="s">
        <v>30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6" spans="1:19">
      <c r="A756" s="72" t="s">
        <v>135</v>
      </c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</row>
    <row r="757" spans="1:19">
      <c r="A757" s="72" t="s">
        <v>81</v>
      </c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</row>
    <row r="758" spans="1:19">
      <c r="A758" s="72" t="s">
        <v>174</v>
      </c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</row>
    <row r="759" spans="1:19">
      <c r="A759" s="76" t="s">
        <v>5</v>
      </c>
      <c r="B759" s="82" t="s">
        <v>2</v>
      </c>
      <c r="C759" s="83"/>
      <c r="D759" s="83"/>
      <c r="E759" s="83"/>
      <c r="F759" s="83"/>
      <c r="G759" s="84"/>
      <c r="H759" s="83" t="s">
        <v>3</v>
      </c>
      <c r="I759" s="83"/>
      <c r="J759" s="83"/>
      <c r="K759" s="83"/>
      <c r="L759" s="83"/>
      <c r="M759" s="84"/>
      <c r="N759" s="83" t="s">
        <v>1</v>
      </c>
      <c r="O759" s="83"/>
      <c r="P759" s="83"/>
      <c r="Q759" s="83"/>
      <c r="R759" s="83"/>
      <c r="S759" s="84"/>
    </row>
    <row r="760" spans="1:19">
      <c r="A760" s="77"/>
      <c r="B760" s="26" t="s">
        <v>10</v>
      </c>
      <c r="C760" s="26" t="s">
        <v>11</v>
      </c>
      <c r="D760" s="26" t="s">
        <v>12</v>
      </c>
      <c r="E760" s="26" t="s">
        <v>15</v>
      </c>
      <c r="F760" s="26" t="s">
        <v>16</v>
      </c>
      <c r="G760" s="27" t="s">
        <v>1</v>
      </c>
      <c r="H760" s="26" t="s">
        <v>10</v>
      </c>
      <c r="I760" s="26" t="s">
        <v>11</v>
      </c>
      <c r="J760" s="26" t="s">
        <v>12</v>
      </c>
      <c r="K760" s="26" t="s">
        <v>15</v>
      </c>
      <c r="L760" s="26" t="s">
        <v>16</v>
      </c>
      <c r="M760" s="27" t="s">
        <v>1</v>
      </c>
      <c r="N760" s="26" t="s">
        <v>10</v>
      </c>
      <c r="O760" s="26" t="s">
        <v>11</v>
      </c>
      <c r="P760" s="26" t="s">
        <v>12</v>
      </c>
      <c r="Q760" s="26" t="s">
        <v>15</v>
      </c>
      <c r="R760" s="26" t="s">
        <v>16</v>
      </c>
      <c r="S760" s="27" t="s">
        <v>1</v>
      </c>
    </row>
    <row r="761" spans="1:19">
      <c r="A761" s="19" t="s">
        <v>6</v>
      </c>
      <c r="B761" s="15">
        <f>+B725-B715</f>
        <v>-1715</v>
      </c>
      <c r="C761" s="15">
        <f t="shared" ref="C761:S761" si="198">+C725-C715</f>
        <v>-11967</v>
      </c>
      <c r="D761" s="15">
        <f t="shared" si="198"/>
        <v>240625</v>
      </c>
      <c r="E761" s="15">
        <f t="shared" si="198"/>
        <v>22543</v>
      </c>
      <c r="F761" s="15">
        <f t="shared" si="198"/>
        <v>45389</v>
      </c>
      <c r="G761" s="16">
        <f t="shared" si="198"/>
        <v>294875</v>
      </c>
      <c r="H761" s="15">
        <f t="shared" si="198"/>
        <v>-5369</v>
      </c>
      <c r="I761" s="15">
        <f t="shared" si="198"/>
        <v>1570</v>
      </c>
      <c r="J761" s="15">
        <f t="shared" si="198"/>
        <v>226607</v>
      </c>
      <c r="K761" s="15">
        <f t="shared" si="198"/>
        <v>79668</v>
      </c>
      <c r="L761" s="15">
        <f t="shared" si="198"/>
        <v>45524</v>
      </c>
      <c r="M761" s="16">
        <f t="shared" si="198"/>
        <v>348000</v>
      </c>
      <c r="N761" s="15">
        <f t="shared" si="198"/>
        <v>-7084</v>
      </c>
      <c r="O761" s="15">
        <f t="shared" si="198"/>
        <v>-10397</v>
      </c>
      <c r="P761" s="15">
        <f t="shared" si="198"/>
        <v>467232</v>
      </c>
      <c r="Q761" s="15">
        <f t="shared" si="198"/>
        <v>102211</v>
      </c>
      <c r="R761" s="15">
        <f t="shared" si="198"/>
        <v>90913</v>
      </c>
      <c r="S761" s="16">
        <f t="shared" si="198"/>
        <v>642875</v>
      </c>
    </row>
    <row r="762" spans="1:19">
      <c r="A762" s="20" t="s">
        <v>7</v>
      </c>
      <c r="B762" s="23">
        <f>+B761/B715*100</f>
        <v>-24.070175438596493</v>
      </c>
      <c r="C762" s="23">
        <f t="shared" ref="C762:S762" si="199">+C761/C715*100</f>
        <v>-8.5342632806315653</v>
      </c>
      <c r="D762" s="23">
        <f t="shared" si="199"/>
        <v>36.67572033019961</v>
      </c>
      <c r="E762" s="23">
        <f t="shared" si="199"/>
        <v>9.328665483151461</v>
      </c>
      <c r="F762" s="23">
        <f t="shared" si="199"/>
        <v>12.098345536787617</v>
      </c>
      <c r="G762" s="24">
        <f t="shared" si="199"/>
        <v>20.762102043575243</v>
      </c>
      <c r="H762" s="23">
        <f t="shared" si="199"/>
        <v>-25.772849462365592</v>
      </c>
      <c r="I762" s="23">
        <f t="shared" si="199"/>
        <v>0.80882807509221666</v>
      </c>
      <c r="J762" s="23">
        <f t="shared" si="199"/>
        <v>52.473908583364015</v>
      </c>
      <c r="K762" s="23">
        <f t="shared" si="199"/>
        <v>37.068159294258876</v>
      </c>
      <c r="L762" s="23">
        <f t="shared" si="199"/>
        <v>17.094941438447471</v>
      </c>
      <c r="M762" s="24">
        <f t="shared" si="199"/>
        <v>30.850762980148243</v>
      </c>
      <c r="N762" s="23">
        <f t="shared" si="199"/>
        <v>-25.338913331187179</v>
      </c>
      <c r="O762" s="23">
        <f t="shared" si="199"/>
        <v>-3.1097923913726215</v>
      </c>
      <c r="P762" s="23">
        <f t="shared" si="199"/>
        <v>42.94668339560728</v>
      </c>
      <c r="Q762" s="23">
        <f t="shared" si="199"/>
        <v>22.386415405102326</v>
      </c>
      <c r="R762" s="23">
        <f t="shared" si="199"/>
        <v>14.172647739248101</v>
      </c>
      <c r="S762" s="24">
        <f t="shared" si="199"/>
        <v>25.227929412420284</v>
      </c>
    </row>
    <row r="763" spans="1:19">
      <c r="A763" s="3" t="s">
        <v>26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>
      <c r="A764" s="9" t="s">
        <v>32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>
      <c r="A765" s="8" t="s">
        <v>27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>
      <c r="A766" s="6" t="s">
        <v>29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>
      <c r="A767" s="7" t="s">
        <v>30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70" spans="1:7">
      <c r="A770" s="72" t="s">
        <v>136</v>
      </c>
      <c r="B770" s="72"/>
      <c r="C770" s="72"/>
      <c r="D770" s="72"/>
      <c r="E770" s="72"/>
      <c r="F770" s="72"/>
      <c r="G770" s="72"/>
    </row>
    <row r="771" spans="1:7" ht="30.75" customHeight="1">
      <c r="A771" s="71" t="s">
        <v>85</v>
      </c>
      <c r="B771" s="71"/>
      <c r="C771" s="71"/>
      <c r="D771" s="71"/>
      <c r="E771" s="71"/>
      <c r="F771" s="71"/>
      <c r="G771" s="71"/>
    </row>
    <row r="772" spans="1:7">
      <c r="A772" s="80" t="s">
        <v>0</v>
      </c>
      <c r="B772" s="73" t="s">
        <v>19</v>
      </c>
      <c r="C772" s="74"/>
      <c r="D772" s="74"/>
      <c r="E772" s="74"/>
      <c r="F772" s="75"/>
      <c r="G772" s="78" t="s">
        <v>1</v>
      </c>
    </row>
    <row r="773" spans="1:7">
      <c r="A773" s="81"/>
      <c r="B773" s="26" t="s">
        <v>33</v>
      </c>
      <c r="C773" s="26" t="s">
        <v>34</v>
      </c>
      <c r="D773" s="26" t="s">
        <v>17</v>
      </c>
      <c r="E773" s="26" t="s">
        <v>18</v>
      </c>
      <c r="F773" s="27" t="s">
        <v>35</v>
      </c>
      <c r="G773" s="79"/>
    </row>
    <row r="774" spans="1:7">
      <c r="A774" s="19">
        <v>2007</v>
      </c>
      <c r="B774" s="15">
        <v>117584</v>
      </c>
      <c r="C774" s="15">
        <v>396017</v>
      </c>
      <c r="D774" s="15">
        <v>172734</v>
      </c>
      <c r="E774" s="15">
        <v>527595</v>
      </c>
      <c r="F774" s="16">
        <v>1334339</v>
      </c>
      <c r="G774" s="16">
        <f>+B774+C774+D774+E774+F774</f>
        <v>2548269</v>
      </c>
    </row>
    <row r="775" spans="1:7">
      <c r="A775" s="19">
        <v>2008</v>
      </c>
      <c r="B775" s="15">
        <v>106105</v>
      </c>
      <c r="C775" s="15">
        <v>398253</v>
      </c>
      <c r="D775" s="15">
        <v>152178</v>
      </c>
      <c r="E775" s="15">
        <v>548064</v>
      </c>
      <c r="F775" s="16">
        <v>1350337</v>
      </c>
      <c r="G775" s="16">
        <f t="shared" ref="G775:G784" si="200">+B775+C775+D775+E775+F775</f>
        <v>2554937</v>
      </c>
    </row>
    <row r="776" spans="1:7">
      <c r="A776" s="19">
        <v>2009</v>
      </c>
      <c r="B776" s="15">
        <v>113026</v>
      </c>
      <c r="C776" s="15">
        <v>399520</v>
      </c>
      <c r="D776" s="15">
        <v>182649</v>
      </c>
      <c r="E776" s="15">
        <v>546766</v>
      </c>
      <c r="F776" s="16">
        <v>1373619</v>
      </c>
      <c r="G776" s="16">
        <f t="shared" si="200"/>
        <v>2615580</v>
      </c>
    </row>
    <row r="777" spans="1:7">
      <c r="A777" s="19">
        <v>2010</v>
      </c>
      <c r="B777" s="15">
        <v>108944</v>
      </c>
      <c r="C777" s="15">
        <v>407646</v>
      </c>
      <c r="D777" s="15">
        <v>199438</v>
      </c>
      <c r="E777" s="15">
        <v>618898</v>
      </c>
      <c r="F777" s="16">
        <v>1429714</v>
      </c>
      <c r="G777" s="16">
        <f t="shared" si="200"/>
        <v>2764640</v>
      </c>
    </row>
    <row r="778" spans="1:7">
      <c r="A778" s="19">
        <v>2011</v>
      </c>
      <c r="B778" s="15">
        <v>118409</v>
      </c>
      <c r="C778" s="15">
        <v>385044</v>
      </c>
      <c r="D778" s="15">
        <v>208630</v>
      </c>
      <c r="E778" s="15">
        <v>584233</v>
      </c>
      <c r="F778" s="16">
        <v>1538399</v>
      </c>
      <c r="G778" s="16">
        <f t="shared" si="200"/>
        <v>2834715</v>
      </c>
    </row>
    <row r="779" spans="1:7">
      <c r="A779" s="19">
        <v>2012</v>
      </c>
      <c r="B779" s="15">
        <v>116794</v>
      </c>
      <c r="C779" s="15">
        <v>446889</v>
      </c>
      <c r="D779" s="15">
        <v>215922</v>
      </c>
      <c r="E779" s="15">
        <v>641970</v>
      </c>
      <c r="F779" s="16">
        <v>1474411</v>
      </c>
      <c r="G779" s="16">
        <f t="shared" si="200"/>
        <v>2895986</v>
      </c>
    </row>
    <row r="780" spans="1:7">
      <c r="A780" s="19">
        <v>2013</v>
      </c>
      <c r="B780" s="15">
        <v>115988</v>
      </c>
      <c r="C780" s="15">
        <v>395978</v>
      </c>
      <c r="D780" s="15">
        <v>209956</v>
      </c>
      <c r="E780" s="15">
        <v>661716</v>
      </c>
      <c r="F780" s="16">
        <v>1509512</v>
      </c>
      <c r="G780" s="16">
        <f t="shared" si="200"/>
        <v>2893150</v>
      </c>
    </row>
    <row r="781" spans="1:7">
      <c r="A781" s="19">
        <v>2014</v>
      </c>
      <c r="B781" s="15">
        <v>113437</v>
      </c>
      <c r="C781" s="15">
        <v>399353</v>
      </c>
      <c r="D781" s="15">
        <v>214232</v>
      </c>
      <c r="E781" s="15">
        <v>647853</v>
      </c>
      <c r="F781" s="16">
        <v>1568050</v>
      </c>
      <c r="G781" s="16">
        <f t="shared" si="200"/>
        <v>2942925</v>
      </c>
    </row>
    <row r="782" spans="1:7">
      <c r="A782" s="19">
        <v>2015</v>
      </c>
      <c r="B782" s="15">
        <v>130003</v>
      </c>
      <c r="C782" s="15">
        <v>421208</v>
      </c>
      <c r="D782" s="15">
        <v>243259</v>
      </c>
      <c r="E782" s="15">
        <v>599194</v>
      </c>
      <c r="F782" s="16">
        <v>1609727</v>
      </c>
      <c r="G782" s="16">
        <f t="shared" si="200"/>
        <v>3003391</v>
      </c>
    </row>
    <row r="783" spans="1:7">
      <c r="A783" s="19">
        <v>2016</v>
      </c>
      <c r="B783" s="15">
        <v>138326</v>
      </c>
      <c r="C783" s="15">
        <v>410966</v>
      </c>
      <c r="D783" s="15">
        <v>244519</v>
      </c>
      <c r="E783" s="15">
        <v>661914</v>
      </c>
      <c r="F783" s="16">
        <v>1659319</v>
      </c>
      <c r="G783" s="16">
        <f t="shared" si="200"/>
        <v>3115044</v>
      </c>
    </row>
    <row r="784" spans="1:7">
      <c r="A784" s="20">
        <v>2017</v>
      </c>
      <c r="B784" s="17">
        <v>133816</v>
      </c>
      <c r="C784" s="17">
        <v>428335</v>
      </c>
      <c r="D784" s="17">
        <v>229032</v>
      </c>
      <c r="E784" s="17">
        <v>670456</v>
      </c>
      <c r="F784" s="18">
        <v>1731786</v>
      </c>
      <c r="G784" s="18">
        <f t="shared" si="200"/>
        <v>3193425</v>
      </c>
    </row>
    <row r="785" spans="1:7">
      <c r="A785" s="3" t="s">
        <v>26</v>
      </c>
    </row>
    <row r="786" spans="1:7">
      <c r="A786" s="8" t="s">
        <v>27</v>
      </c>
    </row>
    <row r="787" spans="1:7">
      <c r="A787" s="10" t="s">
        <v>36</v>
      </c>
    </row>
    <row r="788" spans="1:7">
      <c r="A788" s="10" t="s">
        <v>37</v>
      </c>
    </row>
    <row r="789" spans="1:7">
      <c r="A789" s="10" t="s">
        <v>38</v>
      </c>
    </row>
    <row r="790" spans="1:7">
      <c r="A790" s="6" t="s">
        <v>29</v>
      </c>
    </row>
    <row r="791" spans="1:7">
      <c r="A791" s="7" t="s">
        <v>30</v>
      </c>
    </row>
    <row r="794" spans="1:7">
      <c r="A794" s="72" t="s">
        <v>137</v>
      </c>
      <c r="B794" s="72"/>
      <c r="C794" s="72"/>
      <c r="D794" s="72"/>
      <c r="E794" s="72"/>
      <c r="F794" s="72"/>
      <c r="G794" s="72"/>
    </row>
    <row r="795" spans="1:7" ht="29.25" customHeight="1">
      <c r="A795" s="71" t="s">
        <v>85</v>
      </c>
      <c r="B795" s="71"/>
      <c r="C795" s="71"/>
      <c r="D795" s="71"/>
      <c r="E795" s="71"/>
      <c r="F795" s="71"/>
      <c r="G795" s="71"/>
    </row>
    <row r="796" spans="1:7">
      <c r="A796" s="72" t="s">
        <v>4</v>
      </c>
      <c r="B796" s="72"/>
      <c r="C796" s="72"/>
      <c r="D796" s="72"/>
      <c r="E796" s="72"/>
      <c r="F796" s="72"/>
      <c r="G796" s="72"/>
    </row>
    <row r="797" spans="1:7">
      <c r="A797" s="80" t="s">
        <v>0</v>
      </c>
      <c r="B797" s="73" t="s">
        <v>19</v>
      </c>
      <c r="C797" s="74"/>
      <c r="D797" s="74"/>
      <c r="E797" s="74"/>
      <c r="F797" s="75"/>
      <c r="G797" s="78" t="s">
        <v>1</v>
      </c>
    </row>
    <row r="798" spans="1:7">
      <c r="A798" s="81"/>
      <c r="B798" s="26" t="s">
        <v>33</v>
      </c>
      <c r="C798" s="26" t="s">
        <v>34</v>
      </c>
      <c r="D798" s="26" t="s">
        <v>17</v>
      </c>
      <c r="E798" s="26" t="s">
        <v>18</v>
      </c>
      <c r="F798" s="27" t="s">
        <v>35</v>
      </c>
      <c r="G798" s="79"/>
    </row>
    <row r="799" spans="1:7">
      <c r="A799" s="19">
        <v>2007</v>
      </c>
      <c r="B799" s="21">
        <f t="shared" ref="B799:B809" si="201">+B774/$G774*100</f>
        <v>4.6142695296297216</v>
      </c>
      <c r="C799" s="21">
        <f t="shared" ref="C799:F799" si="202">+C774/$G774*100</f>
        <v>15.540627775168165</v>
      </c>
      <c r="D799" s="21">
        <f t="shared" si="202"/>
        <v>6.7784837472025128</v>
      </c>
      <c r="E799" s="21">
        <f t="shared" si="202"/>
        <v>20.704054399280452</v>
      </c>
      <c r="F799" s="22">
        <f t="shared" si="202"/>
        <v>52.362564548719149</v>
      </c>
      <c r="G799" s="22">
        <f>+B799+C799+D799+E799+F799</f>
        <v>100</v>
      </c>
    </row>
    <row r="800" spans="1:7">
      <c r="A800" s="19">
        <v>2008</v>
      </c>
      <c r="B800" s="21">
        <f t="shared" si="201"/>
        <v>4.1529399746451672</v>
      </c>
      <c r="C800" s="21">
        <f t="shared" ref="C800:F809" si="203">+C775/$G775*100</f>
        <v>15.587585916991301</v>
      </c>
      <c r="D800" s="21">
        <f t="shared" si="203"/>
        <v>5.9562329716936269</v>
      </c>
      <c r="E800" s="21">
        <f t="shared" si="203"/>
        <v>21.451174725639028</v>
      </c>
      <c r="F800" s="22">
        <f t="shared" si="203"/>
        <v>52.852066411030876</v>
      </c>
      <c r="G800" s="22">
        <f t="shared" ref="G800:G809" si="204">+B800+C800+D800+E800+F800</f>
        <v>100</v>
      </c>
    </row>
    <row r="801" spans="1:7">
      <c r="A801" s="19">
        <v>2009</v>
      </c>
      <c r="B801" s="21">
        <f t="shared" si="201"/>
        <v>4.3212595294351539</v>
      </c>
      <c r="C801" s="21">
        <f t="shared" si="203"/>
        <v>15.274623601648582</v>
      </c>
      <c r="D801" s="21">
        <f t="shared" si="203"/>
        <v>6.9831165554102723</v>
      </c>
      <c r="E801" s="21">
        <f t="shared" si="203"/>
        <v>20.904197157035913</v>
      </c>
      <c r="F801" s="22">
        <f t="shared" si="203"/>
        <v>52.516803156470068</v>
      </c>
      <c r="G801" s="22">
        <f t="shared" si="204"/>
        <v>100</v>
      </c>
    </row>
    <row r="802" spans="1:7">
      <c r="A802" s="19">
        <v>2010</v>
      </c>
      <c r="B802" s="21">
        <f t="shared" si="201"/>
        <v>3.9406215637479023</v>
      </c>
      <c r="C802" s="21">
        <f t="shared" si="203"/>
        <v>14.744993923259447</v>
      </c>
      <c r="D802" s="21">
        <f t="shared" si="203"/>
        <v>7.2138867990045723</v>
      </c>
      <c r="E802" s="21">
        <f t="shared" si="203"/>
        <v>22.386205798946698</v>
      </c>
      <c r="F802" s="22">
        <f t="shared" si="203"/>
        <v>51.714291915041379</v>
      </c>
      <c r="G802" s="22">
        <f t="shared" si="204"/>
        <v>100</v>
      </c>
    </row>
    <row r="803" spans="1:7">
      <c r="A803" s="19">
        <v>2011</v>
      </c>
      <c r="B803" s="21">
        <f t="shared" si="201"/>
        <v>4.1771042238814129</v>
      </c>
      <c r="C803" s="21">
        <f t="shared" si="203"/>
        <v>13.583164445102947</v>
      </c>
      <c r="D803" s="21">
        <f t="shared" si="203"/>
        <v>7.3598227687792246</v>
      </c>
      <c r="E803" s="21">
        <f t="shared" si="203"/>
        <v>20.609937859714293</v>
      </c>
      <c r="F803" s="22">
        <f t="shared" si="203"/>
        <v>54.269970702522116</v>
      </c>
      <c r="G803" s="22">
        <f t="shared" si="204"/>
        <v>100</v>
      </c>
    </row>
    <row r="804" spans="1:7">
      <c r="A804" s="19">
        <v>2012</v>
      </c>
      <c r="B804" s="21">
        <f t="shared" si="201"/>
        <v>4.0329614853110476</v>
      </c>
      <c r="C804" s="21">
        <f t="shared" si="203"/>
        <v>15.431324598944885</v>
      </c>
      <c r="D804" s="21">
        <f t="shared" si="203"/>
        <v>7.4559062094913449</v>
      </c>
      <c r="E804" s="21">
        <f t="shared" si="203"/>
        <v>22.16757953940385</v>
      </c>
      <c r="F804" s="22">
        <f t="shared" si="203"/>
        <v>50.91222816684887</v>
      </c>
      <c r="G804" s="22">
        <f t="shared" si="204"/>
        <v>100</v>
      </c>
    </row>
    <row r="805" spans="1:7">
      <c r="A805" s="19">
        <v>2013</v>
      </c>
      <c r="B805" s="21">
        <f t="shared" si="201"/>
        <v>4.0090558733560311</v>
      </c>
      <c r="C805" s="21">
        <f t="shared" si="203"/>
        <v>13.686742823566009</v>
      </c>
      <c r="D805" s="21">
        <f t="shared" si="203"/>
        <v>7.2570036119800214</v>
      </c>
      <c r="E805" s="21">
        <f t="shared" si="203"/>
        <v>22.871817914729618</v>
      </c>
      <c r="F805" s="22">
        <f t="shared" si="203"/>
        <v>52.175379776368317</v>
      </c>
      <c r="G805" s="22">
        <f t="shared" si="204"/>
        <v>100</v>
      </c>
    </row>
    <row r="806" spans="1:7">
      <c r="A806" s="19">
        <v>2014</v>
      </c>
      <c r="B806" s="21">
        <f t="shared" si="201"/>
        <v>3.8545664602393876</v>
      </c>
      <c r="C806" s="21">
        <f t="shared" si="203"/>
        <v>13.569934673836404</v>
      </c>
      <c r="D806" s="21">
        <f t="shared" si="203"/>
        <v>7.2795603014008172</v>
      </c>
      <c r="E806" s="21">
        <f t="shared" si="203"/>
        <v>22.013914727694388</v>
      </c>
      <c r="F806" s="22">
        <f t="shared" si="203"/>
        <v>53.282023836829005</v>
      </c>
      <c r="G806" s="22">
        <f t="shared" si="204"/>
        <v>100</v>
      </c>
    </row>
    <row r="807" spans="1:7">
      <c r="A807" s="19">
        <v>2015</v>
      </c>
      <c r="B807" s="21">
        <f t="shared" si="201"/>
        <v>4.3285406395637462</v>
      </c>
      <c r="C807" s="21">
        <f t="shared" si="203"/>
        <v>14.024414403585814</v>
      </c>
      <c r="D807" s="21">
        <f t="shared" si="203"/>
        <v>8.0994782231151383</v>
      </c>
      <c r="E807" s="21">
        <f t="shared" si="203"/>
        <v>19.950582524886038</v>
      </c>
      <c r="F807" s="22">
        <f t="shared" si="203"/>
        <v>53.596984208849264</v>
      </c>
      <c r="G807" s="22">
        <f t="shared" si="204"/>
        <v>100</v>
      </c>
    </row>
    <row r="808" spans="1:7">
      <c r="A808" s="19">
        <v>2016</v>
      </c>
      <c r="B808" s="21">
        <f t="shared" si="201"/>
        <v>4.4405793305006283</v>
      </c>
      <c r="C808" s="21">
        <f t="shared" si="203"/>
        <v>13.192943663075063</v>
      </c>
      <c r="D808" s="21">
        <f t="shared" si="203"/>
        <v>7.8496162494012918</v>
      </c>
      <c r="E808" s="21">
        <f t="shared" si="203"/>
        <v>21.248945440257025</v>
      </c>
      <c r="F808" s="22">
        <f t="shared" si="203"/>
        <v>53.267915316765993</v>
      </c>
      <c r="G808" s="22">
        <f t="shared" si="204"/>
        <v>100</v>
      </c>
    </row>
    <row r="809" spans="1:7">
      <c r="A809" s="20">
        <v>2017</v>
      </c>
      <c r="B809" s="23">
        <f t="shared" si="201"/>
        <v>4.1903598800660733</v>
      </c>
      <c r="C809" s="23">
        <f t="shared" si="203"/>
        <v>13.413028331650187</v>
      </c>
      <c r="D809" s="23">
        <f t="shared" si="203"/>
        <v>7.1719861903755371</v>
      </c>
      <c r="E809" s="23">
        <f t="shared" si="203"/>
        <v>20.994887933801483</v>
      </c>
      <c r="F809" s="24">
        <f t="shared" si="203"/>
        <v>54.229737664106715</v>
      </c>
      <c r="G809" s="24">
        <f t="shared" si="204"/>
        <v>100</v>
      </c>
    </row>
    <row r="810" spans="1:7">
      <c r="A810" s="3" t="s">
        <v>26</v>
      </c>
      <c r="B810" s="1"/>
      <c r="C810" s="1"/>
      <c r="D810" s="1"/>
      <c r="E810" s="1"/>
      <c r="F810" s="1"/>
      <c r="G810" s="1"/>
    </row>
    <row r="811" spans="1:7">
      <c r="A811" s="8" t="s">
        <v>27</v>
      </c>
      <c r="B811" s="1"/>
      <c r="C811" s="1"/>
      <c r="D811" s="1"/>
      <c r="E811" s="1"/>
      <c r="F811" s="1"/>
      <c r="G811" s="1"/>
    </row>
    <row r="812" spans="1:7">
      <c r="A812" s="10" t="s">
        <v>36</v>
      </c>
      <c r="B812" s="1"/>
      <c r="C812" s="1"/>
      <c r="D812" s="1"/>
      <c r="E812" s="1"/>
      <c r="F812" s="1"/>
      <c r="G812" s="1"/>
    </row>
    <row r="813" spans="1:7">
      <c r="A813" s="10" t="s">
        <v>37</v>
      </c>
      <c r="B813" s="1"/>
      <c r="C813" s="1"/>
      <c r="D813" s="1"/>
      <c r="E813" s="1"/>
      <c r="F813" s="1"/>
      <c r="G813" s="1"/>
    </row>
    <row r="814" spans="1:7">
      <c r="A814" s="10" t="s">
        <v>38</v>
      </c>
      <c r="B814" s="1"/>
      <c r="C814" s="1"/>
      <c r="D814" s="1"/>
      <c r="E814" s="1"/>
      <c r="F814" s="1"/>
      <c r="G814" s="1"/>
    </row>
    <row r="815" spans="1:7">
      <c r="A815" s="6" t="s">
        <v>29</v>
      </c>
      <c r="B815" s="1"/>
      <c r="C815" s="1"/>
      <c r="D815" s="1"/>
      <c r="E815" s="1"/>
      <c r="F815" s="1"/>
      <c r="G815" s="1"/>
    </row>
    <row r="816" spans="1:7">
      <c r="A816" s="7" t="s">
        <v>30</v>
      </c>
      <c r="B816" s="1"/>
      <c r="C816" s="1"/>
      <c r="D816" s="1"/>
      <c r="E816" s="1"/>
      <c r="F816" s="1"/>
      <c r="G816" s="1"/>
    </row>
    <row r="819" spans="1:7">
      <c r="A819" s="72" t="s">
        <v>88</v>
      </c>
      <c r="B819" s="72"/>
      <c r="C819" s="72"/>
      <c r="D819" s="72"/>
      <c r="E819" s="72"/>
      <c r="F819" s="72"/>
      <c r="G819" s="72"/>
    </row>
    <row r="820" spans="1:7" ht="30" customHeight="1">
      <c r="A820" s="71" t="s">
        <v>85</v>
      </c>
      <c r="B820" s="71"/>
      <c r="C820" s="71"/>
      <c r="D820" s="71"/>
      <c r="E820" s="71"/>
      <c r="F820" s="71"/>
      <c r="G820" s="71"/>
    </row>
    <row r="821" spans="1:7">
      <c r="A821" s="72" t="s">
        <v>20</v>
      </c>
      <c r="B821" s="72"/>
      <c r="C821" s="72"/>
      <c r="D821" s="72"/>
      <c r="E821" s="72"/>
      <c r="F821" s="72"/>
      <c r="G821" s="72"/>
    </row>
    <row r="822" spans="1:7">
      <c r="A822" s="76" t="s">
        <v>5</v>
      </c>
      <c r="B822" s="85" t="s">
        <v>19</v>
      </c>
      <c r="C822" s="85"/>
      <c r="D822" s="85"/>
      <c r="E822" s="85"/>
      <c r="F822" s="86"/>
      <c r="G822" s="78" t="s">
        <v>1</v>
      </c>
    </row>
    <row r="823" spans="1:7">
      <c r="A823" s="77"/>
      <c r="B823" s="26" t="s">
        <v>33</v>
      </c>
      <c r="C823" s="26" t="s">
        <v>34</v>
      </c>
      <c r="D823" s="26" t="s">
        <v>17</v>
      </c>
      <c r="E823" s="26" t="s">
        <v>18</v>
      </c>
      <c r="F823" s="27" t="s">
        <v>35</v>
      </c>
      <c r="G823" s="79"/>
    </row>
    <row r="824" spans="1:7">
      <c r="A824" s="19" t="s">
        <v>6</v>
      </c>
      <c r="B824" s="15">
        <f>+B784-B774</f>
        <v>16232</v>
      </c>
      <c r="C824" s="15">
        <f t="shared" ref="C824:G824" si="205">+C784-C774</f>
        <v>32318</v>
      </c>
      <c r="D824" s="15">
        <f t="shared" si="205"/>
        <v>56298</v>
      </c>
      <c r="E824" s="15">
        <f t="shared" si="205"/>
        <v>142861</v>
      </c>
      <c r="F824" s="16">
        <f t="shared" si="205"/>
        <v>397447</v>
      </c>
      <c r="G824" s="16">
        <f t="shared" si="205"/>
        <v>645156</v>
      </c>
    </row>
    <row r="825" spans="1:7">
      <c r="A825" s="20" t="s">
        <v>7</v>
      </c>
      <c r="B825" s="23">
        <f>+B824/B774*100</f>
        <v>13.80459926520615</v>
      </c>
      <c r="C825" s="23">
        <f t="shared" ref="C825:G825" si="206">+C824/C774*100</f>
        <v>8.1607607754212559</v>
      </c>
      <c r="D825" s="23">
        <f t="shared" si="206"/>
        <v>32.592309562680185</v>
      </c>
      <c r="E825" s="23">
        <f t="shared" si="206"/>
        <v>27.077777461878906</v>
      </c>
      <c r="F825" s="24">
        <f t="shared" si="206"/>
        <v>29.786058865100994</v>
      </c>
      <c r="G825" s="24">
        <f t="shared" si="206"/>
        <v>25.317421355437752</v>
      </c>
    </row>
    <row r="826" spans="1:7">
      <c r="A826" s="3" t="s">
        <v>26</v>
      </c>
      <c r="B826" s="1"/>
      <c r="C826" s="1"/>
      <c r="D826" s="1"/>
      <c r="E826" s="1"/>
      <c r="F826" s="1"/>
      <c r="G826" s="1"/>
    </row>
    <row r="827" spans="1:7">
      <c r="A827" s="8" t="s">
        <v>27</v>
      </c>
      <c r="B827" s="1"/>
      <c r="C827" s="1"/>
      <c r="D827" s="1"/>
      <c r="E827" s="1"/>
      <c r="F827" s="1"/>
      <c r="G827" s="1"/>
    </row>
    <row r="828" spans="1:7">
      <c r="A828" s="10" t="s">
        <v>36</v>
      </c>
      <c r="B828" s="1"/>
      <c r="C828" s="1"/>
      <c r="D828" s="1"/>
      <c r="E828" s="1"/>
      <c r="F828" s="1"/>
      <c r="G828" s="1"/>
    </row>
    <row r="829" spans="1:7">
      <c r="A829" s="10" t="s">
        <v>37</v>
      </c>
      <c r="B829" s="1"/>
      <c r="C829" s="1"/>
      <c r="D829" s="1"/>
      <c r="E829" s="1"/>
      <c r="F829" s="1"/>
      <c r="G829" s="1"/>
    </row>
    <row r="830" spans="1:7">
      <c r="A830" s="10" t="s">
        <v>38</v>
      </c>
      <c r="B830" s="1"/>
      <c r="C830" s="1"/>
      <c r="D830" s="1"/>
      <c r="E830" s="1"/>
      <c r="F830" s="1"/>
      <c r="G830" s="1"/>
    </row>
    <row r="831" spans="1:7">
      <c r="A831" s="6" t="s">
        <v>29</v>
      </c>
      <c r="B831" s="1"/>
      <c r="C831" s="1"/>
      <c r="D831" s="1"/>
      <c r="E831" s="1"/>
      <c r="F831" s="1"/>
      <c r="G831" s="1"/>
    </row>
    <row r="832" spans="1:7">
      <c r="A832" s="7" t="s">
        <v>30</v>
      </c>
      <c r="B832" s="1"/>
      <c r="C832" s="1"/>
      <c r="D832" s="1"/>
      <c r="E832" s="1"/>
      <c r="F832" s="1"/>
      <c r="G832" s="1"/>
    </row>
    <row r="836" spans="1:6">
      <c r="A836" s="72" t="s">
        <v>138</v>
      </c>
      <c r="B836" s="72"/>
      <c r="C836" s="72"/>
      <c r="D836" s="72"/>
      <c r="E836" s="72"/>
      <c r="F836" s="72"/>
    </row>
    <row r="837" spans="1:6" ht="30" customHeight="1">
      <c r="A837" s="71" t="s">
        <v>121</v>
      </c>
      <c r="B837" s="71"/>
      <c r="C837" s="71"/>
      <c r="D837" s="71"/>
      <c r="E837" s="71"/>
      <c r="F837" s="71"/>
    </row>
    <row r="838" spans="1:6" ht="30">
      <c r="A838" s="29" t="s">
        <v>57</v>
      </c>
      <c r="B838" s="30" t="s">
        <v>58</v>
      </c>
      <c r="C838" s="30" t="s">
        <v>59</v>
      </c>
      <c r="D838" s="30" t="s">
        <v>60</v>
      </c>
      <c r="E838" s="31" t="s">
        <v>61</v>
      </c>
      <c r="F838" s="32" t="s">
        <v>1</v>
      </c>
    </row>
    <row r="839" spans="1:6">
      <c r="A839" s="19">
        <v>2007</v>
      </c>
      <c r="B839" s="15">
        <v>5027</v>
      </c>
      <c r="C839" s="15">
        <v>2487109</v>
      </c>
      <c r="D839" s="15">
        <v>61159</v>
      </c>
      <c r="E839" s="16">
        <v>587720</v>
      </c>
      <c r="F839" s="16">
        <f>+B839+C839+D839+E839</f>
        <v>3141015</v>
      </c>
    </row>
    <row r="840" spans="1:6">
      <c r="A840" s="19">
        <v>2008</v>
      </c>
      <c r="B840" s="15">
        <v>7970</v>
      </c>
      <c r="C840" s="15">
        <v>2505732</v>
      </c>
      <c r="D840" s="15">
        <v>49207</v>
      </c>
      <c r="E840" s="16">
        <v>602359</v>
      </c>
      <c r="F840" s="16">
        <f t="shared" ref="F840:F849" si="207">+B840+C840+D840+E840</f>
        <v>3165268</v>
      </c>
    </row>
    <row r="841" spans="1:6">
      <c r="A841" s="19">
        <v>2009</v>
      </c>
      <c r="B841" s="15">
        <v>8828</v>
      </c>
      <c r="C841" s="15">
        <v>2558378</v>
      </c>
      <c r="D841" s="15">
        <v>57202</v>
      </c>
      <c r="E841" s="16">
        <v>633584</v>
      </c>
      <c r="F841" s="16">
        <f t="shared" si="207"/>
        <v>3257992</v>
      </c>
    </row>
    <row r="842" spans="1:6">
      <c r="A842" s="19">
        <v>2010</v>
      </c>
      <c r="B842" s="15">
        <v>7031</v>
      </c>
      <c r="C842" s="15">
        <v>2707075</v>
      </c>
      <c r="D842" s="15">
        <v>57565</v>
      </c>
      <c r="E842" s="16">
        <v>612554</v>
      </c>
      <c r="F842" s="16">
        <f t="shared" si="207"/>
        <v>3384225</v>
      </c>
    </row>
    <row r="843" spans="1:6">
      <c r="A843" s="19">
        <v>2011</v>
      </c>
      <c r="B843" s="15">
        <v>15735</v>
      </c>
      <c r="C843" s="15">
        <v>2756473</v>
      </c>
      <c r="D843" s="15">
        <v>78240</v>
      </c>
      <c r="E843" s="16">
        <v>584054</v>
      </c>
      <c r="F843" s="16">
        <f t="shared" si="207"/>
        <v>3434502</v>
      </c>
    </row>
    <row r="844" spans="1:6">
      <c r="A844" s="19">
        <v>2012</v>
      </c>
      <c r="B844" s="15">
        <v>4603</v>
      </c>
      <c r="C844" s="15">
        <v>2815137</v>
      </c>
      <c r="D844" s="15">
        <v>80849</v>
      </c>
      <c r="E844" s="16">
        <v>615785</v>
      </c>
      <c r="F844" s="16">
        <f t="shared" si="207"/>
        <v>3516374</v>
      </c>
    </row>
    <row r="845" spans="1:6">
      <c r="A845" s="19">
        <v>2013</v>
      </c>
      <c r="B845" s="15">
        <v>10291</v>
      </c>
      <c r="C845" s="15">
        <v>2821608</v>
      </c>
      <c r="D845" s="15">
        <v>71543</v>
      </c>
      <c r="E845" s="16">
        <v>624201</v>
      </c>
      <c r="F845" s="16">
        <f t="shared" si="207"/>
        <v>3527643</v>
      </c>
    </row>
    <row r="846" spans="1:6">
      <c r="A846" s="19">
        <v>2014</v>
      </c>
      <c r="B846" s="15">
        <v>7634</v>
      </c>
      <c r="C846" s="15">
        <v>2858145</v>
      </c>
      <c r="D846" s="15">
        <v>84781</v>
      </c>
      <c r="E846" s="16">
        <v>646604</v>
      </c>
      <c r="F846" s="16">
        <f t="shared" si="207"/>
        <v>3597164</v>
      </c>
    </row>
    <row r="847" spans="1:6">
      <c r="A847" s="19">
        <v>2015</v>
      </c>
      <c r="B847" s="15">
        <v>11801</v>
      </c>
      <c r="C847" s="15">
        <v>2951780</v>
      </c>
      <c r="D847" s="15">
        <v>51610</v>
      </c>
      <c r="E847" s="16">
        <v>670176</v>
      </c>
      <c r="F847" s="16">
        <f t="shared" si="207"/>
        <v>3685367</v>
      </c>
    </row>
    <row r="848" spans="1:6">
      <c r="A848" s="19">
        <v>2016</v>
      </c>
      <c r="B848" s="15">
        <v>13796</v>
      </c>
      <c r="C848" s="15">
        <v>3047958</v>
      </c>
      <c r="D848" s="15">
        <v>67087</v>
      </c>
      <c r="E848" s="16">
        <v>663600</v>
      </c>
      <c r="F848" s="16">
        <f t="shared" si="207"/>
        <v>3792441</v>
      </c>
    </row>
    <row r="849" spans="1:6">
      <c r="A849" s="20">
        <v>2017</v>
      </c>
      <c r="B849" s="17">
        <v>9933</v>
      </c>
      <c r="C849" s="17">
        <v>3131664</v>
      </c>
      <c r="D849" s="17">
        <v>61761</v>
      </c>
      <c r="E849" s="18">
        <v>661640</v>
      </c>
      <c r="F849" s="18">
        <f t="shared" si="207"/>
        <v>3864998</v>
      </c>
    </row>
    <row r="850" spans="1:6">
      <c r="A850" s="3" t="s">
        <v>26</v>
      </c>
    </row>
    <row r="851" spans="1:6">
      <c r="A851" s="8" t="s">
        <v>27</v>
      </c>
    </row>
    <row r="852" spans="1:6">
      <c r="A852" s="6" t="s">
        <v>29</v>
      </c>
    </row>
    <row r="853" spans="1:6">
      <c r="A853" s="7" t="s">
        <v>30</v>
      </c>
    </row>
    <row r="856" spans="1:6">
      <c r="A856" s="72" t="s">
        <v>139</v>
      </c>
      <c r="B856" s="72"/>
      <c r="C856" s="72"/>
      <c r="D856" s="72"/>
      <c r="E856" s="72"/>
      <c r="F856" s="72"/>
    </row>
    <row r="857" spans="1:6" ht="30" customHeight="1">
      <c r="A857" s="71" t="s">
        <v>121</v>
      </c>
      <c r="B857" s="71"/>
      <c r="C857" s="71"/>
      <c r="D857" s="71"/>
      <c r="E857" s="71"/>
      <c r="F857" s="71"/>
    </row>
    <row r="858" spans="1:6">
      <c r="A858" s="72" t="s">
        <v>4</v>
      </c>
      <c r="B858" s="72"/>
      <c r="C858" s="72"/>
      <c r="D858" s="72"/>
      <c r="E858" s="72"/>
      <c r="F858" s="72"/>
    </row>
    <row r="859" spans="1:6" ht="30">
      <c r="A859" s="29" t="s">
        <v>57</v>
      </c>
      <c r="B859" s="30" t="s">
        <v>58</v>
      </c>
      <c r="C859" s="30" t="s">
        <v>59</v>
      </c>
      <c r="D859" s="30" t="s">
        <v>60</v>
      </c>
      <c r="E859" s="31" t="s">
        <v>61</v>
      </c>
      <c r="F859" s="32" t="s">
        <v>1</v>
      </c>
    </row>
    <row r="860" spans="1:6">
      <c r="A860" s="19">
        <v>2007</v>
      </c>
      <c r="B860" s="21">
        <f t="shared" ref="B860:B870" si="208">+B839/$F839*100</f>
        <v>0.16004380749534783</v>
      </c>
      <c r="C860" s="21">
        <f t="shared" ref="C860:F860" si="209">+C839/$F839*100</f>
        <v>79.18169763595526</v>
      </c>
      <c r="D860" s="21">
        <f t="shared" si="209"/>
        <v>1.9471094534728421</v>
      </c>
      <c r="E860" s="22">
        <f t="shared" si="209"/>
        <v>18.711149103076551</v>
      </c>
      <c r="F860" s="22">
        <f t="shared" si="209"/>
        <v>100</v>
      </c>
    </row>
    <row r="861" spans="1:6">
      <c r="A861" s="19">
        <v>2008</v>
      </c>
      <c r="B861" s="21">
        <f t="shared" si="208"/>
        <v>0.25179542458963983</v>
      </c>
      <c r="C861" s="21">
        <f t="shared" ref="C861:F870" si="210">+C840/$F840*100</f>
        <v>79.163344146530406</v>
      </c>
      <c r="D861" s="21">
        <f t="shared" si="210"/>
        <v>1.554591901854756</v>
      </c>
      <c r="E861" s="22">
        <f t="shared" si="210"/>
        <v>19.0302685270252</v>
      </c>
      <c r="F861" s="22">
        <f t="shared" si="210"/>
        <v>100</v>
      </c>
    </row>
    <row r="862" spans="1:6">
      <c r="A862" s="19">
        <v>2009</v>
      </c>
      <c r="B862" s="21">
        <f t="shared" si="208"/>
        <v>0.27096444681263798</v>
      </c>
      <c r="C862" s="21">
        <f t="shared" si="210"/>
        <v>78.526221058860784</v>
      </c>
      <c r="D862" s="21">
        <f t="shared" si="210"/>
        <v>1.7557440288373942</v>
      </c>
      <c r="E862" s="22">
        <f t="shared" si="210"/>
        <v>19.447070465489173</v>
      </c>
      <c r="F862" s="22">
        <f t="shared" si="210"/>
        <v>100</v>
      </c>
    </row>
    <row r="863" spans="1:6">
      <c r="A863" s="19">
        <v>2010</v>
      </c>
      <c r="B863" s="21">
        <f t="shared" si="208"/>
        <v>0.20775805391190005</v>
      </c>
      <c r="C863" s="21">
        <f t="shared" si="210"/>
        <v>79.990987596864869</v>
      </c>
      <c r="D863" s="21">
        <f t="shared" si="210"/>
        <v>1.7009802835213379</v>
      </c>
      <c r="E863" s="22">
        <f t="shared" si="210"/>
        <v>18.100274065701896</v>
      </c>
      <c r="F863" s="22">
        <f t="shared" si="210"/>
        <v>100</v>
      </c>
    </row>
    <row r="864" spans="1:6">
      <c r="A864" s="19">
        <v>2011</v>
      </c>
      <c r="B864" s="21">
        <f t="shared" si="208"/>
        <v>0.45814502364534948</v>
      </c>
      <c r="C864" s="21">
        <f t="shared" si="210"/>
        <v>80.258302368145365</v>
      </c>
      <c r="D864" s="21">
        <f t="shared" si="210"/>
        <v>2.278059526533978</v>
      </c>
      <c r="E864" s="22">
        <f t="shared" si="210"/>
        <v>17.005493081675304</v>
      </c>
      <c r="F864" s="22">
        <f t="shared" si="210"/>
        <v>100</v>
      </c>
    </row>
    <row r="865" spans="1:6">
      <c r="A865" s="19">
        <v>2012</v>
      </c>
      <c r="B865" s="21">
        <f t="shared" si="208"/>
        <v>0.13090188927571414</v>
      </c>
      <c r="C865" s="21">
        <f t="shared" si="210"/>
        <v>80.057951742334581</v>
      </c>
      <c r="D865" s="21">
        <f t="shared" si="210"/>
        <v>2.2992150436785166</v>
      </c>
      <c r="E865" s="22">
        <f t="shared" si="210"/>
        <v>17.511931324711195</v>
      </c>
      <c r="F865" s="22">
        <f t="shared" si="210"/>
        <v>100</v>
      </c>
    </row>
    <row r="866" spans="1:6">
      <c r="A866" s="19">
        <v>2013</v>
      </c>
      <c r="B866" s="21">
        <f t="shared" si="208"/>
        <v>0.29172453108208513</v>
      </c>
      <c r="C866" s="21">
        <f t="shared" si="210"/>
        <v>79.985644805894481</v>
      </c>
      <c r="D866" s="21">
        <f t="shared" si="210"/>
        <v>2.0280680329613854</v>
      </c>
      <c r="E866" s="22">
        <f t="shared" si="210"/>
        <v>17.694562630062055</v>
      </c>
      <c r="F866" s="22">
        <f t="shared" si="210"/>
        <v>100</v>
      </c>
    </row>
    <row r="867" spans="1:6">
      <c r="A867" s="19">
        <v>2014</v>
      </c>
      <c r="B867" s="21">
        <f t="shared" si="208"/>
        <v>0.21222273991399893</v>
      </c>
      <c r="C867" s="21">
        <f t="shared" si="210"/>
        <v>79.455509951728644</v>
      </c>
      <c r="D867" s="21">
        <f t="shared" si="210"/>
        <v>2.3568844789951191</v>
      </c>
      <c r="E867" s="22">
        <f t="shared" si="210"/>
        <v>17.975382829362239</v>
      </c>
      <c r="F867" s="22">
        <f t="shared" si="210"/>
        <v>100</v>
      </c>
    </row>
    <row r="868" spans="1:6">
      <c r="A868" s="19">
        <v>2015</v>
      </c>
      <c r="B868" s="21">
        <f t="shared" si="208"/>
        <v>0.32021234248855002</v>
      </c>
      <c r="C868" s="21">
        <f t="shared" si="210"/>
        <v>80.094601161838156</v>
      </c>
      <c r="D868" s="21">
        <f t="shared" si="210"/>
        <v>1.4004032705562295</v>
      </c>
      <c r="E868" s="22">
        <f t="shared" si="210"/>
        <v>18.184783225117066</v>
      </c>
      <c r="F868" s="22">
        <f t="shared" si="210"/>
        <v>100</v>
      </c>
    </row>
    <row r="869" spans="1:6">
      <c r="A869" s="19">
        <v>2016</v>
      </c>
      <c r="B869" s="21">
        <f t="shared" si="208"/>
        <v>0.3637762591428581</v>
      </c>
      <c r="C869" s="21">
        <f t="shared" si="210"/>
        <v>80.369292495255692</v>
      </c>
      <c r="D869" s="21">
        <f t="shared" si="210"/>
        <v>1.7689662146359035</v>
      </c>
      <c r="E869" s="22">
        <f t="shared" si="210"/>
        <v>17.497965030965545</v>
      </c>
      <c r="F869" s="22">
        <f t="shared" si="210"/>
        <v>100</v>
      </c>
    </row>
    <row r="870" spans="1:6">
      <c r="A870" s="20">
        <v>2017</v>
      </c>
      <c r="B870" s="23">
        <f t="shared" si="208"/>
        <v>0.25699883932669565</v>
      </c>
      <c r="C870" s="23">
        <f t="shared" si="210"/>
        <v>81.026277374529045</v>
      </c>
      <c r="D870" s="23">
        <f t="shared" si="210"/>
        <v>1.5979568424097503</v>
      </c>
      <c r="E870" s="24">
        <f t="shared" si="210"/>
        <v>17.118766943734514</v>
      </c>
      <c r="F870" s="24">
        <f t="shared" si="210"/>
        <v>100</v>
      </c>
    </row>
    <row r="871" spans="1:6">
      <c r="A871" s="3" t="s">
        <v>26</v>
      </c>
      <c r="B871" s="1"/>
      <c r="C871" s="1"/>
      <c r="D871" s="1"/>
      <c r="E871" s="1"/>
      <c r="F871" s="1"/>
    </row>
    <row r="872" spans="1:6">
      <c r="A872" s="8" t="s">
        <v>27</v>
      </c>
      <c r="B872" s="1"/>
      <c r="C872" s="1"/>
      <c r="D872" s="1"/>
      <c r="E872" s="1"/>
      <c r="F872" s="1"/>
    </row>
    <row r="873" spans="1:6">
      <c r="A873" s="6" t="s">
        <v>29</v>
      </c>
      <c r="B873" s="1"/>
      <c r="C873" s="1"/>
      <c r="D873" s="1"/>
      <c r="E873" s="1"/>
      <c r="F873" s="1"/>
    </row>
    <row r="874" spans="1:6">
      <c r="A874" s="7" t="s">
        <v>30</v>
      </c>
      <c r="B874" s="1"/>
      <c r="C874" s="1"/>
      <c r="D874" s="1"/>
      <c r="E874" s="1"/>
      <c r="F874" s="1"/>
    </row>
    <row r="877" spans="1:6">
      <c r="A877" s="72" t="s">
        <v>90</v>
      </c>
      <c r="B877" s="72"/>
      <c r="C877" s="72"/>
      <c r="D877" s="72"/>
      <c r="E877" s="72"/>
      <c r="F877" s="72"/>
    </row>
    <row r="878" spans="1:6" ht="29.25" customHeight="1">
      <c r="A878" s="71" t="s">
        <v>121</v>
      </c>
      <c r="B878" s="71"/>
      <c r="C878" s="71"/>
      <c r="D878" s="71"/>
      <c r="E878" s="71"/>
      <c r="F878" s="71"/>
    </row>
    <row r="879" spans="1:6">
      <c r="A879" s="72" t="s">
        <v>20</v>
      </c>
      <c r="B879" s="72"/>
      <c r="C879" s="72"/>
      <c r="D879" s="72"/>
      <c r="E879" s="72"/>
      <c r="F879" s="72"/>
    </row>
    <row r="880" spans="1:6" ht="30">
      <c r="A880" s="29" t="s">
        <v>5</v>
      </c>
      <c r="B880" s="30" t="s">
        <v>58</v>
      </c>
      <c r="C880" s="30" t="s">
        <v>59</v>
      </c>
      <c r="D880" s="30" t="s">
        <v>60</v>
      </c>
      <c r="E880" s="31" t="s">
        <v>61</v>
      </c>
      <c r="F880" s="32" t="s">
        <v>1</v>
      </c>
    </row>
    <row r="881" spans="1:7">
      <c r="A881" s="19" t="s">
        <v>6</v>
      </c>
      <c r="B881" s="15">
        <f>+B849-B839</f>
        <v>4906</v>
      </c>
      <c r="C881" s="15">
        <f t="shared" ref="C881:F881" si="211">+C849-C839</f>
        <v>644555</v>
      </c>
      <c r="D881" s="15">
        <f t="shared" si="211"/>
        <v>602</v>
      </c>
      <c r="E881" s="16">
        <f t="shared" si="211"/>
        <v>73920</v>
      </c>
      <c r="F881" s="16">
        <f t="shared" si="211"/>
        <v>723983</v>
      </c>
    </row>
    <row r="882" spans="1:7">
      <c r="A882" s="20" t="s">
        <v>7</v>
      </c>
      <c r="B882" s="23">
        <f>+B881/B839*100</f>
        <v>97.59299781181619</v>
      </c>
      <c r="C882" s="23">
        <f t="shared" ref="C882:F882" si="212">+C881/C839*100</f>
        <v>25.915832398177962</v>
      </c>
      <c r="D882" s="23">
        <f t="shared" si="212"/>
        <v>0.98431956048987068</v>
      </c>
      <c r="E882" s="24">
        <f t="shared" si="212"/>
        <v>12.577417818008577</v>
      </c>
      <c r="F882" s="24">
        <f t="shared" si="212"/>
        <v>23.049332779372271</v>
      </c>
    </row>
    <row r="883" spans="1:7">
      <c r="A883" s="3" t="s">
        <v>26</v>
      </c>
      <c r="B883" s="1"/>
      <c r="C883" s="1"/>
      <c r="D883" s="1"/>
      <c r="E883" s="1"/>
      <c r="F883" s="1"/>
    </row>
    <row r="884" spans="1:7">
      <c r="A884" s="8" t="s">
        <v>27</v>
      </c>
      <c r="B884" s="1"/>
      <c r="C884" s="1"/>
      <c r="D884" s="1"/>
      <c r="E884" s="1"/>
      <c r="F884" s="1"/>
    </row>
    <row r="885" spans="1:7">
      <c r="A885" s="6" t="s">
        <v>29</v>
      </c>
      <c r="B885" s="1"/>
      <c r="C885" s="1"/>
      <c r="D885" s="1"/>
      <c r="E885" s="1"/>
      <c r="F885" s="1"/>
    </row>
    <row r="886" spans="1:7">
      <c r="A886" s="7" t="s">
        <v>30</v>
      </c>
      <c r="B886" s="1"/>
      <c r="C886" s="1"/>
      <c r="D886" s="1"/>
      <c r="E886" s="1"/>
      <c r="F886" s="1"/>
    </row>
    <row r="889" spans="1:7">
      <c r="A889" s="72" t="s">
        <v>140</v>
      </c>
      <c r="B889" s="72"/>
      <c r="C889" s="72"/>
      <c r="D889" s="72"/>
      <c r="E889" s="72"/>
      <c r="F889" s="72"/>
      <c r="G889" s="72"/>
    </row>
    <row r="890" spans="1:7" ht="30" customHeight="1">
      <c r="A890" s="71" t="s">
        <v>89</v>
      </c>
      <c r="B890" s="71"/>
      <c r="C890" s="71"/>
      <c r="D890" s="71"/>
      <c r="E890" s="71"/>
      <c r="F890" s="71"/>
      <c r="G890" s="71"/>
    </row>
    <row r="891" spans="1:7">
      <c r="A891" s="80" t="s">
        <v>0</v>
      </c>
      <c r="B891" s="73" t="s">
        <v>64</v>
      </c>
      <c r="C891" s="74"/>
      <c r="D891" s="74"/>
      <c r="E891" s="74"/>
      <c r="F891" s="75"/>
      <c r="G891" s="78" t="s">
        <v>1</v>
      </c>
    </row>
    <row r="892" spans="1:7" ht="45">
      <c r="A892" s="81"/>
      <c r="B892" s="34" t="s">
        <v>65</v>
      </c>
      <c r="C892" s="34" t="s">
        <v>66</v>
      </c>
      <c r="D892" s="34" t="s">
        <v>67</v>
      </c>
      <c r="E892" s="34" t="s">
        <v>119</v>
      </c>
      <c r="F892" s="35" t="s">
        <v>68</v>
      </c>
      <c r="G892" s="79"/>
    </row>
    <row r="893" spans="1:7">
      <c r="A893" s="19">
        <v>2007</v>
      </c>
      <c r="B893" s="15">
        <v>3918</v>
      </c>
      <c r="C893" s="15">
        <v>416071</v>
      </c>
      <c r="D893" s="15">
        <v>41345</v>
      </c>
      <c r="E893" s="15">
        <v>42289</v>
      </c>
      <c r="F893" s="16">
        <v>0</v>
      </c>
      <c r="G893" s="16">
        <f>+B893+C893+D893+E893+F893</f>
        <v>503623</v>
      </c>
    </row>
    <row r="894" spans="1:7">
      <c r="A894" s="19">
        <v>2008</v>
      </c>
      <c r="B894" s="15">
        <v>7738</v>
      </c>
      <c r="C894" s="15">
        <v>405720</v>
      </c>
      <c r="D894" s="15">
        <v>38862</v>
      </c>
      <c r="E894" s="15">
        <v>56853</v>
      </c>
      <c r="F894" s="16">
        <v>1983</v>
      </c>
      <c r="G894" s="16">
        <f t="shared" ref="G894:G903" si="213">+B894+C894+D894+E894+F894</f>
        <v>511156</v>
      </c>
    </row>
    <row r="895" spans="1:7">
      <c r="A895" s="19">
        <v>2009</v>
      </c>
      <c r="B895" s="15">
        <v>4614</v>
      </c>
      <c r="C895" s="15">
        <v>419691</v>
      </c>
      <c r="D895" s="15">
        <v>56743</v>
      </c>
      <c r="E895" s="15">
        <v>51169</v>
      </c>
      <c r="F895" s="16">
        <v>1201</v>
      </c>
      <c r="G895" s="16">
        <f t="shared" si="213"/>
        <v>533418</v>
      </c>
    </row>
    <row r="896" spans="1:7">
      <c r="A896" s="19">
        <v>2010</v>
      </c>
      <c r="B896" s="15">
        <v>3529</v>
      </c>
      <c r="C896" s="15">
        <v>423214</v>
      </c>
      <c r="D896" s="15">
        <v>41993</v>
      </c>
      <c r="E896" s="15">
        <v>64409</v>
      </c>
      <c r="F896" s="16">
        <v>1304</v>
      </c>
      <c r="G896" s="16">
        <f t="shared" si="213"/>
        <v>534449</v>
      </c>
    </row>
    <row r="897" spans="1:7">
      <c r="A897" s="19">
        <v>2011</v>
      </c>
      <c r="B897" s="15">
        <v>11927</v>
      </c>
      <c r="C897" s="15">
        <v>420525</v>
      </c>
      <c r="D897" s="15">
        <v>57911</v>
      </c>
      <c r="E897" s="15">
        <v>37198</v>
      </c>
      <c r="F897" s="16">
        <v>2832</v>
      </c>
      <c r="G897" s="16">
        <f t="shared" si="213"/>
        <v>530393</v>
      </c>
    </row>
    <row r="898" spans="1:7">
      <c r="A898" s="19">
        <v>2012</v>
      </c>
      <c r="B898" s="15">
        <v>4070</v>
      </c>
      <c r="C898" s="15">
        <v>454238</v>
      </c>
      <c r="D898" s="15">
        <v>55251</v>
      </c>
      <c r="E898" s="15">
        <v>41799</v>
      </c>
      <c r="F898" s="16">
        <v>810</v>
      </c>
      <c r="G898" s="16">
        <f t="shared" si="213"/>
        <v>556168</v>
      </c>
    </row>
    <row r="899" spans="1:7">
      <c r="A899" s="19">
        <v>2013</v>
      </c>
      <c r="B899" s="15">
        <v>10718</v>
      </c>
      <c r="C899" s="15">
        <v>461701</v>
      </c>
      <c r="D899" s="15">
        <v>54575</v>
      </c>
      <c r="E899" s="15">
        <v>29459</v>
      </c>
      <c r="F899" s="16">
        <v>1232</v>
      </c>
      <c r="G899" s="16">
        <f t="shared" si="213"/>
        <v>557685</v>
      </c>
    </row>
    <row r="900" spans="1:7">
      <c r="A900" s="19">
        <v>2014</v>
      </c>
      <c r="B900" s="15">
        <v>4054</v>
      </c>
      <c r="C900" s="15">
        <v>474110</v>
      </c>
      <c r="D900" s="15">
        <v>62933</v>
      </c>
      <c r="E900" s="15">
        <v>40203</v>
      </c>
      <c r="F900" s="16">
        <v>0</v>
      </c>
      <c r="G900" s="16">
        <f t="shared" si="213"/>
        <v>581300</v>
      </c>
    </row>
    <row r="901" spans="1:7">
      <c r="A901" s="19">
        <v>2015</v>
      </c>
      <c r="B901" s="15">
        <v>8690</v>
      </c>
      <c r="C901" s="15">
        <v>484707</v>
      </c>
      <c r="D901" s="15">
        <v>64693</v>
      </c>
      <c r="E901" s="15">
        <v>44481</v>
      </c>
      <c r="F901" s="16">
        <v>3065</v>
      </c>
      <c r="G901" s="16">
        <f t="shared" si="213"/>
        <v>605636</v>
      </c>
    </row>
    <row r="902" spans="1:7">
      <c r="A902" s="19">
        <v>2016</v>
      </c>
      <c r="B902" s="15">
        <v>9855</v>
      </c>
      <c r="C902" s="15">
        <v>473540</v>
      </c>
      <c r="D902" s="15">
        <v>56232</v>
      </c>
      <c r="E902" s="15">
        <v>20283</v>
      </c>
      <c r="F902" s="16">
        <v>216</v>
      </c>
      <c r="G902" s="16">
        <f t="shared" si="213"/>
        <v>560126</v>
      </c>
    </row>
    <row r="903" spans="1:7">
      <c r="A903" s="20">
        <v>2017</v>
      </c>
      <c r="B903" s="17">
        <v>10543</v>
      </c>
      <c r="C903" s="17">
        <v>445397</v>
      </c>
      <c r="D903" s="17">
        <v>64674</v>
      </c>
      <c r="E903" s="17">
        <v>30671</v>
      </c>
      <c r="F903" s="18">
        <v>476</v>
      </c>
      <c r="G903" s="18">
        <f t="shared" si="213"/>
        <v>551761</v>
      </c>
    </row>
    <row r="904" spans="1:7">
      <c r="A904" s="3" t="s">
        <v>26</v>
      </c>
    </row>
    <row r="905" spans="1:7">
      <c r="A905" s="8" t="s">
        <v>27</v>
      </c>
    </row>
    <row r="906" spans="1:7">
      <c r="A906" s="10" t="s">
        <v>116</v>
      </c>
    </row>
    <row r="907" spans="1:7">
      <c r="A907" s="10" t="s">
        <v>117</v>
      </c>
    </row>
    <row r="908" spans="1:7">
      <c r="A908" s="10" t="s">
        <v>118</v>
      </c>
    </row>
    <row r="909" spans="1:7">
      <c r="A909" s="10" t="s">
        <v>115</v>
      </c>
    </row>
    <row r="910" spans="1:7">
      <c r="A910" s="6" t="s">
        <v>29</v>
      </c>
    </row>
    <row r="911" spans="1:7">
      <c r="A911" s="7" t="s">
        <v>30</v>
      </c>
    </row>
    <row r="914" spans="1:7">
      <c r="A914" s="72" t="s">
        <v>141</v>
      </c>
      <c r="B914" s="72"/>
      <c r="C914" s="72"/>
      <c r="D914" s="72"/>
      <c r="E914" s="72"/>
      <c r="F914" s="72"/>
      <c r="G914" s="72"/>
    </row>
    <row r="915" spans="1:7" ht="30" customHeight="1">
      <c r="A915" s="71" t="s">
        <v>89</v>
      </c>
      <c r="B915" s="71"/>
      <c r="C915" s="71"/>
      <c r="D915" s="71"/>
      <c r="E915" s="71"/>
      <c r="F915" s="71"/>
      <c r="G915" s="71"/>
    </row>
    <row r="916" spans="1:7">
      <c r="A916" s="72" t="s">
        <v>4</v>
      </c>
      <c r="B916" s="72"/>
      <c r="C916" s="72"/>
      <c r="D916" s="72"/>
      <c r="E916" s="72"/>
      <c r="F916" s="72"/>
      <c r="G916" s="72"/>
    </row>
    <row r="917" spans="1:7">
      <c r="A917" s="80" t="s">
        <v>0</v>
      </c>
      <c r="B917" s="73" t="s">
        <v>64</v>
      </c>
      <c r="C917" s="74"/>
      <c r="D917" s="74"/>
      <c r="E917" s="74"/>
      <c r="F917" s="75"/>
      <c r="G917" s="78" t="s">
        <v>1</v>
      </c>
    </row>
    <row r="918" spans="1:7" ht="45">
      <c r="A918" s="81"/>
      <c r="B918" s="34" t="s">
        <v>65</v>
      </c>
      <c r="C918" s="34" t="s">
        <v>66</v>
      </c>
      <c r="D918" s="34" t="s">
        <v>67</v>
      </c>
      <c r="E918" s="34" t="s">
        <v>119</v>
      </c>
      <c r="F918" s="35" t="s">
        <v>68</v>
      </c>
      <c r="G918" s="79"/>
    </row>
    <row r="919" spans="1:7">
      <c r="A919" s="19">
        <v>2007</v>
      </c>
      <c r="B919" s="21">
        <f t="shared" ref="B919:B929" si="214">+B893/$G893*100</f>
        <v>0.77796288096453103</v>
      </c>
      <c r="C919" s="21">
        <f t="shared" ref="C919:G919" si="215">+C893/$G893*100</f>
        <v>82.615567597190747</v>
      </c>
      <c r="D919" s="21">
        <f t="shared" si="215"/>
        <v>8.2095138625519475</v>
      </c>
      <c r="E919" s="21">
        <f t="shared" si="215"/>
        <v>8.3969556592927646</v>
      </c>
      <c r="F919" s="22">
        <f t="shared" si="215"/>
        <v>0</v>
      </c>
      <c r="G919" s="22">
        <f t="shared" si="215"/>
        <v>100</v>
      </c>
    </row>
    <row r="920" spans="1:7">
      <c r="A920" s="19">
        <v>2008</v>
      </c>
      <c r="B920" s="21">
        <f t="shared" si="214"/>
        <v>1.5138235685387631</v>
      </c>
      <c r="C920" s="21">
        <f t="shared" ref="C920:G929" si="216">+C894/$G894*100</f>
        <v>79.373028977455036</v>
      </c>
      <c r="D920" s="21">
        <f t="shared" si="216"/>
        <v>7.6027670613276577</v>
      </c>
      <c r="E920" s="21">
        <f t="shared" si="216"/>
        <v>11.122436203429089</v>
      </c>
      <c r="F920" s="22">
        <f t="shared" si="216"/>
        <v>0.38794418924946594</v>
      </c>
      <c r="G920" s="22">
        <f t="shared" si="216"/>
        <v>100</v>
      </c>
    </row>
    <row r="921" spans="1:7">
      <c r="A921" s="19">
        <v>2009</v>
      </c>
      <c r="B921" s="21">
        <f t="shared" si="214"/>
        <v>0.86498768320529118</v>
      </c>
      <c r="C921" s="21">
        <f t="shared" si="216"/>
        <v>78.679572117926284</v>
      </c>
      <c r="D921" s="21">
        <f t="shared" si="216"/>
        <v>10.637623777225365</v>
      </c>
      <c r="E921" s="21">
        <f t="shared" si="216"/>
        <v>9.5926646644845128</v>
      </c>
      <c r="F921" s="22">
        <f t="shared" si="216"/>
        <v>0.2251517571585511</v>
      </c>
      <c r="G921" s="22">
        <f t="shared" si="216"/>
        <v>100</v>
      </c>
    </row>
    <row r="922" spans="1:7">
      <c r="A922" s="19">
        <v>2010</v>
      </c>
      <c r="B922" s="21">
        <f t="shared" si="214"/>
        <v>0.66030622192201682</v>
      </c>
      <c r="C922" s="21">
        <f t="shared" si="216"/>
        <v>79.186975745113187</v>
      </c>
      <c r="D922" s="21">
        <f t="shared" si="216"/>
        <v>7.8572511128283518</v>
      </c>
      <c r="E922" s="21">
        <f t="shared" si="216"/>
        <v>12.051477315889823</v>
      </c>
      <c r="F922" s="22">
        <f t="shared" si="216"/>
        <v>0.24398960424661659</v>
      </c>
      <c r="G922" s="22">
        <f t="shared" si="216"/>
        <v>100</v>
      </c>
    </row>
    <row r="923" spans="1:7">
      <c r="A923" s="19">
        <v>2011</v>
      </c>
      <c r="B923" s="21">
        <f t="shared" si="214"/>
        <v>2.2487099188714783</v>
      </c>
      <c r="C923" s="21">
        <f t="shared" si="216"/>
        <v>79.285548640347812</v>
      </c>
      <c r="D923" s="21">
        <f t="shared" si="216"/>
        <v>10.918507597196795</v>
      </c>
      <c r="E923" s="21">
        <f t="shared" si="216"/>
        <v>7.0132901452319318</v>
      </c>
      <c r="F923" s="22">
        <f t="shared" si="216"/>
        <v>0.53394369835197675</v>
      </c>
      <c r="G923" s="22">
        <f t="shared" si="216"/>
        <v>100</v>
      </c>
    </row>
    <row r="924" spans="1:7">
      <c r="A924" s="19">
        <v>2012</v>
      </c>
      <c r="B924" s="21">
        <f t="shared" si="214"/>
        <v>0.73179327109794157</v>
      </c>
      <c r="C924" s="21">
        <f t="shared" si="216"/>
        <v>81.672803900979559</v>
      </c>
      <c r="D924" s="21">
        <f t="shared" si="216"/>
        <v>9.9342285064944402</v>
      </c>
      <c r="E924" s="21">
        <f t="shared" si="216"/>
        <v>7.5155348743545112</v>
      </c>
      <c r="F924" s="22">
        <f t="shared" si="216"/>
        <v>0.14563944707354612</v>
      </c>
      <c r="G924" s="22">
        <f t="shared" si="216"/>
        <v>100</v>
      </c>
    </row>
    <row r="925" spans="1:7">
      <c r="A925" s="19">
        <v>2013</v>
      </c>
      <c r="B925" s="21">
        <f t="shared" si="214"/>
        <v>1.9218734590315323</v>
      </c>
      <c r="C925" s="21">
        <f t="shared" si="216"/>
        <v>82.788850336659578</v>
      </c>
      <c r="D925" s="21">
        <f t="shared" si="216"/>
        <v>9.785990299183231</v>
      </c>
      <c r="E925" s="21">
        <f t="shared" si="216"/>
        <v>5.2823726655728587</v>
      </c>
      <c r="F925" s="22">
        <f t="shared" si="216"/>
        <v>0.22091323955279416</v>
      </c>
      <c r="G925" s="22">
        <f t="shared" si="216"/>
        <v>100</v>
      </c>
    </row>
    <row r="926" spans="1:7">
      <c r="A926" s="19">
        <v>2014</v>
      </c>
      <c r="B926" s="21">
        <f t="shared" si="214"/>
        <v>0.69740237398933425</v>
      </c>
      <c r="C926" s="21">
        <f t="shared" si="216"/>
        <v>81.560295888525715</v>
      </c>
      <c r="D926" s="21">
        <f t="shared" si="216"/>
        <v>10.82625150524686</v>
      </c>
      <c r="E926" s="21">
        <f t="shared" si="216"/>
        <v>6.9160502322380868</v>
      </c>
      <c r="F926" s="22">
        <f t="shared" si="216"/>
        <v>0</v>
      </c>
      <c r="G926" s="22">
        <f t="shared" si="216"/>
        <v>100</v>
      </c>
    </row>
    <row r="927" spans="1:7">
      <c r="A927" s="19">
        <v>2015</v>
      </c>
      <c r="B927" s="21">
        <f t="shared" si="214"/>
        <v>1.434855259594872</v>
      </c>
      <c r="C927" s="21">
        <f t="shared" si="216"/>
        <v>80.032725927785009</v>
      </c>
      <c r="D927" s="21">
        <f t="shared" si="216"/>
        <v>10.681828689179639</v>
      </c>
      <c r="E927" s="21">
        <f t="shared" si="216"/>
        <v>7.3445105641012089</v>
      </c>
      <c r="F927" s="22">
        <f t="shared" si="216"/>
        <v>0.50607955933927307</v>
      </c>
      <c r="G927" s="22">
        <f t="shared" si="216"/>
        <v>100</v>
      </c>
    </row>
    <row r="928" spans="1:7">
      <c r="A928" s="19">
        <v>2016</v>
      </c>
      <c r="B928" s="21">
        <f t="shared" si="214"/>
        <v>1.7594255578209188</v>
      </c>
      <c r="C928" s="21">
        <f t="shared" si="216"/>
        <v>84.541692404923168</v>
      </c>
      <c r="D928" s="21">
        <f t="shared" si="216"/>
        <v>10.039169758232969</v>
      </c>
      <c r="E928" s="21">
        <f t="shared" si="216"/>
        <v>3.6211495270706946</v>
      </c>
      <c r="F928" s="22">
        <f t="shared" si="216"/>
        <v>3.8562751952239321E-2</v>
      </c>
      <c r="G928" s="22">
        <f t="shared" si="216"/>
        <v>100</v>
      </c>
    </row>
    <row r="929" spans="1:7">
      <c r="A929" s="20">
        <v>2017</v>
      </c>
      <c r="B929" s="23">
        <f t="shared" si="214"/>
        <v>1.9107910852706154</v>
      </c>
      <c r="C929" s="23">
        <f t="shared" si="216"/>
        <v>80.722812957059304</v>
      </c>
      <c r="D929" s="23">
        <f t="shared" si="216"/>
        <v>11.721379365341154</v>
      </c>
      <c r="E929" s="23">
        <f t="shared" si="216"/>
        <v>5.5587473561922645</v>
      </c>
      <c r="F929" s="24">
        <f t="shared" si="216"/>
        <v>8.6269236136660626E-2</v>
      </c>
      <c r="G929" s="24">
        <f t="shared" si="216"/>
        <v>100</v>
      </c>
    </row>
    <row r="930" spans="1:7">
      <c r="A930" s="3" t="s">
        <v>26</v>
      </c>
      <c r="B930" s="1"/>
      <c r="C930" s="1"/>
      <c r="D930" s="1"/>
      <c r="E930" s="1"/>
      <c r="F930" s="1"/>
      <c r="G930" s="1"/>
    </row>
    <row r="931" spans="1:7">
      <c r="A931" s="8" t="s">
        <v>27</v>
      </c>
      <c r="B931" s="1"/>
      <c r="C931" s="1"/>
      <c r="D931" s="1"/>
      <c r="E931" s="1"/>
      <c r="F931" s="1"/>
      <c r="G931" s="1"/>
    </row>
    <row r="932" spans="1:7">
      <c r="A932" s="10" t="s">
        <v>116</v>
      </c>
      <c r="B932" s="1"/>
      <c r="C932" s="1"/>
      <c r="D932" s="1"/>
      <c r="E932" s="1"/>
      <c r="F932" s="1"/>
      <c r="G932" s="1"/>
    </row>
    <row r="933" spans="1:7">
      <c r="A933" s="10" t="s">
        <v>117</v>
      </c>
      <c r="B933" s="1"/>
      <c r="C933" s="1"/>
      <c r="D933" s="1"/>
      <c r="E933" s="1"/>
      <c r="F933" s="1"/>
      <c r="G933" s="1"/>
    </row>
    <row r="934" spans="1:7">
      <c r="A934" s="10" t="s">
        <v>118</v>
      </c>
      <c r="B934" s="1"/>
      <c r="C934" s="1"/>
      <c r="D934" s="1"/>
      <c r="E934" s="1"/>
      <c r="F934" s="1"/>
      <c r="G934" s="1"/>
    </row>
    <row r="935" spans="1:7">
      <c r="A935" s="10" t="s">
        <v>115</v>
      </c>
      <c r="B935" s="1"/>
      <c r="C935" s="1"/>
      <c r="D935" s="1"/>
      <c r="E935" s="1"/>
      <c r="F935" s="1"/>
      <c r="G935" s="1"/>
    </row>
    <row r="936" spans="1:7">
      <c r="A936" s="6" t="s">
        <v>29</v>
      </c>
      <c r="B936" s="1"/>
      <c r="C936" s="1"/>
      <c r="D936" s="1"/>
      <c r="E936" s="1"/>
      <c r="F936" s="1"/>
      <c r="G936" s="1"/>
    </row>
    <row r="937" spans="1:7">
      <c r="A937" s="7" t="s">
        <v>30</v>
      </c>
      <c r="B937" s="1"/>
      <c r="C937" s="1"/>
      <c r="D937" s="1"/>
      <c r="E937" s="1"/>
      <c r="F937" s="1"/>
      <c r="G937" s="1"/>
    </row>
    <row r="940" spans="1:7">
      <c r="A940" s="72" t="s">
        <v>142</v>
      </c>
      <c r="B940" s="72"/>
      <c r="C940" s="72"/>
      <c r="D940" s="72"/>
      <c r="E940" s="72"/>
      <c r="F940" s="72"/>
      <c r="G940" s="72"/>
    </row>
    <row r="941" spans="1:7" ht="29.25" customHeight="1">
      <c r="A941" s="71" t="s">
        <v>89</v>
      </c>
      <c r="B941" s="71"/>
      <c r="C941" s="71"/>
      <c r="D941" s="71"/>
      <c r="E941" s="71"/>
      <c r="F941" s="71"/>
      <c r="G941" s="71"/>
    </row>
    <row r="942" spans="1:7">
      <c r="A942" s="72" t="s">
        <v>20</v>
      </c>
      <c r="B942" s="72"/>
      <c r="C942" s="72"/>
      <c r="D942" s="72"/>
      <c r="E942" s="72"/>
      <c r="F942" s="72"/>
      <c r="G942" s="72"/>
    </row>
    <row r="943" spans="1:7">
      <c r="A943" s="76" t="s">
        <v>5</v>
      </c>
      <c r="B943" s="73" t="s">
        <v>64</v>
      </c>
      <c r="C943" s="74"/>
      <c r="D943" s="74"/>
      <c r="E943" s="74"/>
      <c r="F943" s="75"/>
      <c r="G943" s="78" t="s">
        <v>1</v>
      </c>
    </row>
    <row r="944" spans="1:7" ht="45">
      <c r="A944" s="77"/>
      <c r="B944" s="34" t="s">
        <v>65</v>
      </c>
      <c r="C944" s="34" t="s">
        <v>66</v>
      </c>
      <c r="D944" s="34" t="s">
        <v>67</v>
      </c>
      <c r="E944" s="34" t="s">
        <v>119</v>
      </c>
      <c r="F944" s="35" t="s">
        <v>68</v>
      </c>
      <c r="G944" s="79"/>
    </row>
    <row r="945" spans="1:7">
      <c r="A945" s="19" t="s">
        <v>6</v>
      </c>
      <c r="B945" s="15">
        <f>+B903-B893</f>
        <v>6625</v>
      </c>
      <c r="C945" s="15">
        <f t="shared" ref="C945:G945" si="217">+C903-C893</f>
        <v>29326</v>
      </c>
      <c r="D945" s="15">
        <f t="shared" si="217"/>
        <v>23329</v>
      </c>
      <c r="E945" s="15">
        <f t="shared" si="217"/>
        <v>-11618</v>
      </c>
      <c r="F945" s="16">
        <f t="shared" si="217"/>
        <v>476</v>
      </c>
      <c r="G945" s="16">
        <f t="shared" si="217"/>
        <v>48138</v>
      </c>
    </row>
    <row r="946" spans="1:7">
      <c r="A946" s="20" t="s">
        <v>7</v>
      </c>
      <c r="B946" s="23">
        <f>+B945/B893*100</f>
        <v>169.0913731495661</v>
      </c>
      <c r="C946" s="23">
        <f t="shared" ref="C946:G946" si="218">+C945/C893*100</f>
        <v>7.0483162729437998</v>
      </c>
      <c r="D946" s="23">
        <f t="shared" si="218"/>
        <v>56.425202563792475</v>
      </c>
      <c r="E946" s="23">
        <f t="shared" si="218"/>
        <v>-27.472865284116438</v>
      </c>
      <c r="F946" s="57" t="s">
        <v>159</v>
      </c>
      <c r="G946" s="24">
        <f t="shared" si="218"/>
        <v>9.5583402664294521</v>
      </c>
    </row>
    <row r="947" spans="1:7">
      <c r="A947" s="3" t="s">
        <v>26</v>
      </c>
      <c r="B947" s="1"/>
      <c r="C947" s="1"/>
      <c r="D947" s="1"/>
      <c r="E947" s="1"/>
      <c r="F947" s="1"/>
      <c r="G947" s="1"/>
    </row>
    <row r="948" spans="1:7">
      <c r="A948" s="8" t="s">
        <v>27</v>
      </c>
      <c r="B948" s="1"/>
      <c r="C948" s="1"/>
      <c r="D948" s="1"/>
      <c r="E948" s="1"/>
      <c r="F948" s="1"/>
      <c r="G948" s="1"/>
    </row>
    <row r="949" spans="1:7">
      <c r="A949" s="10" t="s">
        <v>116</v>
      </c>
      <c r="B949" s="1"/>
      <c r="C949" s="1"/>
      <c r="D949" s="1"/>
      <c r="E949" s="1"/>
      <c r="F949" s="1"/>
      <c r="G949" s="1"/>
    </row>
    <row r="950" spans="1:7">
      <c r="A950" s="10" t="s">
        <v>117</v>
      </c>
      <c r="B950" s="1"/>
      <c r="C950" s="1"/>
      <c r="D950" s="1"/>
      <c r="E950" s="1"/>
      <c r="F950" s="1"/>
      <c r="G950" s="1"/>
    </row>
    <row r="951" spans="1:7">
      <c r="A951" s="10" t="s">
        <v>118</v>
      </c>
      <c r="B951" s="1"/>
      <c r="C951" s="1"/>
      <c r="D951" s="1"/>
      <c r="E951" s="1"/>
      <c r="F951" s="1"/>
      <c r="G951" s="1"/>
    </row>
    <row r="952" spans="1:7">
      <c r="A952" s="10" t="s">
        <v>115</v>
      </c>
      <c r="B952" s="1"/>
      <c r="C952" s="1"/>
      <c r="D952" s="1"/>
      <c r="E952" s="1"/>
      <c r="F952" s="1"/>
      <c r="G952" s="1"/>
    </row>
    <row r="953" spans="1:7">
      <c r="A953" s="6" t="s">
        <v>29</v>
      </c>
      <c r="B953" s="1"/>
      <c r="C953" s="1"/>
      <c r="D953" s="1"/>
      <c r="E953" s="1"/>
      <c r="F953" s="1"/>
      <c r="G953" s="1"/>
    </row>
    <row r="954" spans="1:7">
      <c r="A954" s="7" t="s">
        <v>30</v>
      </c>
      <c r="B954" s="1"/>
      <c r="C954" s="1"/>
      <c r="D954" s="1"/>
      <c r="E954" s="1"/>
      <c r="F954" s="1"/>
      <c r="G954" s="1"/>
    </row>
    <row r="957" spans="1:7">
      <c r="A957" s="72" t="s">
        <v>91</v>
      </c>
      <c r="B957" s="72"/>
      <c r="C957" s="72"/>
      <c r="D957" s="72"/>
    </row>
    <row r="958" spans="1:7" ht="47.25" customHeight="1">
      <c r="A958" s="71" t="s">
        <v>182</v>
      </c>
      <c r="B958" s="71"/>
      <c r="C958" s="71"/>
      <c r="D958" s="71"/>
    </row>
    <row r="959" spans="1:7">
      <c r="A959" s="43" t="s">
        <v>21</v>
      </c>
      <c r="B959" s="44" t="s">
        <v>2</v>
      </c>
      <c r="C959" s="45" t="s">
        <v>3</v>
      </c>
      <c r="D959" s="45" t="s">
        <v>22</v>
      </c>
    </row>
    <row r="960" spans="1:7">
      <c r="A960" s="19">
        <v>2007</v>
      </c>
      <c r="B960" s="39">
        <v>1574</v>
      </c>
      <c r="C960" s="40">
        <v>1028</v>
      </c>
      <c r="D960" s="40">
        <v>1338</v>
      </c>
    </row>
    <row r="961" spans="1:4">
      <c r="A961" s="19">
        <v>2008</v>
      </c>
      <c r="B961" s="39">
        <v>1776</v>
      </c>
      <c r="C961" s="40">
        <v>1019</v>
      </c>
      <c r="D961" s="40">
        <v>1444</v>
      </c>
    </row>
    <row r="962" spans="1:4">
      <c r="A962" s="19">
        <v>2009</v>
      </c>
      <c r="B962" s="39">
        <v>1762</v>
      </c>
      <c r="C962" s="40">
        <v>1193</v>
      </c>
      <c r="D962" s="40">
        <v>1514</v>
      </c>
    </row>
    <row r="963" spans="1:4">
      <c r="A963" s="19">
        <v>2010</v>
      </c>
      <c r="B963" s="39">
        <v>1833</v>
      </c>
      <c r="C963" s="40">
        <v>1094</v>
      </c>
      <c r="D963" s="40">
        <v>1505</v>
      </c>
    </row>
    <row r="964" spans="1:4">
      <c r="A964" s="19">
        <v>2011</v>
      </c>
      <c r="B964" s="39">
        <v>1922</v>
      </c>
      <c r="C964" s="40">
        <v>1214</v>
      </c>
      <c r="D964" s="40">
        <v>1600</v>
      </c>
    </row>
    <row r="965" spans="1:4">
      <c r="A965" s="19">
        <v>2012</v>
      </c>
      <c r="B965" s="39">
        <v>2061</v>
      </c>
      <c r="C965" s="40">
        <v>1387</v>
      </c>
      <c r="D965" s="40">
        <v>1758</v>
      </c>
    </row>
    <row r="966" spans="1:4">
      <c r="A966" s="19">
        <v>2013</v>
      </c>
      <c r="B966" s="39">
        <v>2025</v>
      </c>
      <c r="C966" s="40">
        <v>1368</v>
      </c>
      <c r="D966" s="40">
        <v>1727</v>
      </c>
    </row>
    <row r="967" spans="1:4">
      <c r="A967" s="19">
        <v>2014</v>
      </c>
      <c r="B967" s="39">
        <v>2159</v>
      </c>
      <c r="C967" s="40">
        <v>1435</v>
      </c>
      <c r="D967" s="40">
        <v>1833</v>
      </c>
    </row>
    <row r="968" spans="1:4">
      <c r="A968" s="19">
        <v>2015</v>
      </c>
      <c r="B968" s="39">
        <v>2281</v>
      </c>
      <c r="C968" s="40">
        <v>1608</v>
      </c>
      <c r="D968" s="40">
        <v>1985</v>
      </c>
    </row>
    <row r="969" spans="1:4">
      <c r="A969" s="19">
        <v>2016</v>
      </c>
      <c r="B969" s="39">
        <v>2370</v>
      </c>
      <c r="C969" s="40">
        <v>1693</v>
      </c>
      <c r="D969" s="40">
        <v>2066</v>
      </c>
    </row>
    <row r="970" spans="1:4">
      <c r="A970" s="20">
        <v>2017</v>
      </c>
      <c r="B970" s="41">
        <v>2381</v>
      </c>
      <c r="C970" s="42">
        <v>1691</v>
      </c>
      <c r="D970" s="42">
        <v>2068</v>
      </c>
    </row>
    <row r="971" spans="1:4">
      <c r="A971" s="3" t="s">
        <v>26</v>
      </c>
      <c r="B971" s="2"/>
      <c r="C971" s="2"/>
      <c r="D971" s="2"/>
    </row>
    <row r="972" spans="1:4">
      <c r="A972" s="8" t="s">
        <v>27</v>
      </c>
      <c r="B972" s="2"/>
      <c r="C972" s="2"/>
      <c r="D972" s="2"/>
    </row>
    <row r="973" spans="1:4">
      <c r="A973" s="6" t="s">
        <v>29</v>
      </c>
      <c r="B973" s="2"/>
      <c r="C973" s="2"/>
      <c r="D973" s="2"/>
    </row>
    <row r="974" spans="1:4">
      <c r="A974" s="7" t="s">
        <v>30</v>
      </c>
      <c r="B974" s="2"/>
      <c r="C974" s="2"/>
      <c r="D974" s="2"/>
    </row>
    <row r="977" spans="1:7">
      <c r="A977" s="72" t="s">
        <v>92</v>
      </c>
      <c r="B977" s="72"/>
      <c r="C977" s="72"/>
      <c r="D977" s="72"/>
    </row>
    <row r="978" spans="1:7" ht="60.75" customHeight="1">
      <c r="A978" s="71" t="s">
        <v>182</v>
      </c>
      <c r="B978" s="71"/>
      <c r="C978" s="71"/>
      <c r="D978" s="71"/>
    </row>
    <row r="979" spans="1:7">
      <c r="A979" s="25" t="s">
        <v>20</v>
      </c>
      <c r="B979" s="25"/>
      <c r="C979" s="25"/>
      <c r="D979" s="25"/>
    </row>
    <row r="980" spans="1:7">
      <c r="A980" s="43" t="s">
        <v>5</v>
      </c>
      <c r="B980" s="44" t="s">
        <v>2</v>
      </c>
      <c r="C980" s="45" t="s">
        <v>3</v>
      </c>
      <c r="D980" s="45" t="s">
        <v>22</v>
      </c>
    </row>
    <row r="981" spans="1:7">
      <c r="A981" s="19" t="s">
        <v>6</v>
      </c>
      <c r="B981" s="39">
        <f>+B970-B960</f>
        <v>807</v>
      </c>
      <c r="C981" s="40">
        <f t="shared" ref="C981:D981" si="219">+C970-C960</f>
        <v>663</v>
      </c>
      <c r="D981" s="40">
        <f t="shared" si="219"/>
        <v>730</v>
      </c>
    </row>
    <row r="982" spans="1:7">
      <c r="A982" s="20" t="s">
        <v>7</v>
      </c>
      <c r="B982" s="23">
        <f>+B981/B960*100</f>
        <v>51.270648030495558</v>
      </c>
      <c r="C982" s="24">
        <f t="shared" ref="C982:D982" si="220">+C981/C960*100</f>
        <v>64.494163424124523</v>
      </c>
      <c r="D982" s="24">
        <f t="shared" si="220"/>
        <v>54.559043348281008</v>
      </c>
    </row>
    <row r="983" spans="1:7">
      <c r="A983" s="3" t="s">
        <v>26</v>
      </c>
      <c r="B983" s="1"/>
      <c r="C983" s="1"/>
      <c r="D983" s="1"/>
    </row>
    <row r="984" spans="1:7">
      <c r="A984" s="8" t="s">
        <v>27</v>
      </c>
      <c r="B984" s="1"/>
      <c r="C984" s="1"/>
      <c r="D984" s="1"/>
    </row>
    <row r="985" spans="1:7">
      <c r="A985" s="6" t="s">
        <v>29</v>
      </c>
      <c r="B985" s="1"/>
      <c r="C985" s="1"/>
      <c r="D985" s="1"/>
    </row>
    <row r="986" spans="1:7">
      <c r="A986" s="7" t="s">
        <v>30</v>
      </c>
      <c r="B986" s="1"/>
      <c r="C986" s="1"/>
      <c r="D986" s="1"/>
    </row>
    <row r="989" spans="1:7">
      <c r="A989" s="72" t="s">
        <v>143</v>
      </c>
      <c r="B989" s="72"/>
      <c r="C989" s="72"/>
      <c r="D989" s="72"/>
      <c r="E989" s="72"/>
      <c r="F989" s="72"/>
      <c r="G989" s="72"/>
    </row>
    <row r="990" spans="1:7" ht="32.25" customHeight="1">
      <c r="A990" s="71" t="s">
        <v>183</v>
      </c>
      <c r="B990" s="71"/>
      <c r="C990" s="71"/>
      <c r="D990" s="71"/>
      <c r="E990" s="71"/>
      <c r="F990" s="71"/>
      <c r="G990" s="71"/>
    </row>
    <row r="991" spans="1:7" ht="30">
      <c r="A991" s="47" t="s">
        <v>21</v>
      </c>
      <c r="B991" s="49" t="s">
        <v>23</v>
      </c>
      <c r="C991" s="30" t="s">
        <v>11</v>
      </c>
      <c r="D991" s="30" t="s">
        <v>12</v>
      </c>
      <c r="E991" s="30" t="s">
        <v>13</v>
      </c>
      <c r="F991" s="31" t="s">
        <v>14</v>
      </c>
      <c r="G991" s="31" t="s">
        <v>22</v>
      </c>
    </row>
    <row r="992" spans="1:7">
      <c r="A992" s="19">
        <v>2007</v>
      </c>
      <c r="B992" s="52">
        <v>548</v>
      </c>
      <c r="C992" s="58">
        <v>653</v>
      </c>
      <c r="D992" s="58">
        <v>893</v>
      </c>
      <c r="E992" s="58">
        <v>1308</v>
      </c>
      <c r="F992" s="59">
        <v>2472</v>
      </c>
      <c r="G992" s="40">
        <v>1338</v>
      </c>
    </row>
    <row r="993" spans="1:7">
      <c r="A993" s="19">
        <v>2008</v>
      </c>
      <c r="B993" s="52">
        <v>556</v>
      </c>
      <c r="C993" s="58">
        <v>733</v>
      </c>
      <c r="D993" s="58">
        <v>984</v>
      </c>
      <c r="E993" s="58">
        <v>1445</v>
      </c>
      <c r="F993" s="59">
        <v>2681</v>
      </c>
      <c r="G993" s="40">
        <v>1444</v>
      </c>
    </row>
    <row r="994" spans="1:7">
      <c r="A994" s="19">
        <v>2009</v>
      </c>
      <c r="B994" s="52">
        <v>467</v>
      </c>
      <c r="C994" s="58">
        <v>767</v>
      </c>
      <c r="D994" s="58">
        <v>1047</v>
      </c>
      <c r="E994" s="58">
        <v>1551</v>
      </c>
      <c r="F994" s="59">
        <v>2720</v>
      </c>
      <c r="G994" s="40">
        <v>1514</v>
      </c>
    </row>
    <row r="995" spans="1:7">
      <c r="A995" s="19">
        <v>2010</v>
      </c>
      <c r="B995" s="52">
        <v>579</v>
      </c>
      <c r="C995" s="58">
        <v>857</v>
      </c>
      <c r="D995" s="58">
        <v>1120</v>
      </c>
      <c r="E995" s="58">
        <v>1475</v>
      </c>
      <c r="F995" s="59">
        <v>2787</v>
      </c>
      <c r="G995" s="40">
        <v>1505</v>
      </c>
    </row>
    <row r="996" spans="1:7">
      <c r="A996" s="19">
        <v>2011</v>
      </c>
      <c r="B996" s="52">
        <v>613</v>
      </c>
      <c r="C996" s="58">
        <v>883</v>
      </c>
      <c r="D996" s="58">
        <v>1139</v>
      </c>
      <c r="E996" s="58">
        <v>1510</v>
      </c>
      <c r="F996" s="59">
        <v>2993</v>
      </c>
      <c r="G996" s="40">
        <v>1600</v>
      </c>
    </row>
    <row r="997" spans="1:7">
      <c r="A997" s="19">
        <v>2012</v>
      </c>
      <c r="B997" s="52">
        <v>591</v>
      </c>
      <c r="C997" s="58">
        <v>939</v>
      </c>
      <c r="D997" s="58">
        <v>1322</v>
      </c>
      <c r="E997" s="58">
        <v>1628</v>
      </c>
      <c r="F997" s="59">
        <v>3109</v>
      </c>
      <c r="G997" s="40">
        <v>1758</v>
      </c>
    </row>
    <row r="998" spans="1:7">
      <c r="A998" s="19">
        <v>2013</v>
      </c>
      <c r="B998" s="52">
        <v>756</v>
      </c>
      <c r="C998" s="58">
        <v>927</v>
      </c>
      <c r="D998" s="58">
        <v>1285</v>
      </c>
      <c r="E998" s="58">
        <v>1566</v>
      </c>
      <c r="F998" s="59">
        <v>3092</v>
      </c>
      <c r="G998" s="40">
        <v>1727</v>
      </c>
    </row>
    <row r="999" spans="1:7">
      <c r="A999" s="19">
        <v>2014</v>
      </c>
      <c r="B999" s="52">
        <v>548</v>
      </c>
      <c r="C999" s="58">
        <v>1027</v>
      </c>
      <c r="D999" s="58">
        <v>1298</v>
      </c>
      <c r="E999" s="58">
        <v>1815</v>
      </c>
      <c r="F999" s="59">
        <v>3265</v>
      </c>
      <c r="G999" s="40">
        <v>1833</v>
      </c>
    </row>
    <row r="1000" spans="1:7">
      <c r="A1000" s="19">
        <v>2015</v>
      </c>
      <c r="B1000" s="52">
        <v>681</v>
      </c>
      <c r="C1000" s="58">
        <v>1221</v>
      </c>
      <c r="D1000" s="58">
        <v>1430</v>
      </c>
      <c r="E1000" s="58">
        <v>2045</v>
      </c>
      <c r="F1000" s="59">
        <v>3476</v>
      </c>
      <c r="G1000" s="40">
        <v>1985</v>
      </c>
    </row>
    <row r="1001" spans="1:7" ht="17.25">
      <c r="A1001" s="19">
        <v>2016</v>
      </c>
      <c r="B1001" s="53" t="s">
        <v>162</v>
      </c>
      <c r="C1001" s="58">
        <v>1194</v>
      </c>
      <c r="D1001" s="58">
        <v>1479</v>
      </c>
      <c r="E1001" s="58">
        <v>1920</v>
      </c>
      <c r="F1001" s="59">
        <v>3706</v>
      </c>
      <c r="G1001" s="40">
        <v>2066</v>
      </c>
    </row>
    <row r="1002" spans="1:7">
      <c r="A1002" s="20">
        <v>2017</v>
      </c>
      <c r="B1002" s="60">
        <v>868</v>
      </c>
      <c r="C1002" s="61">
        <v>1086</v>
      </c>
      <c r="D1002" s="61">
        <v>1507</v>
      </c>
      <c r="E1002" s="61">
        <v>1885</v>
      </c>
      <c r="F1002" s="62">
        <v>3821</v>
      </c>
      <c r="G1002" s="42">
        <v>2068</v>
      </c>
    </row>
    <row r="1003" spans="1:7">
      <c r="A1003" s="3" t="s">
        <v>26</v>
      </c>
      <c r="B1003" s="11"/>
      <c r="C1003" s="11"/>
      <c r="D1003" s="11"/>
      <c r="E1003" s="11"/>
      <c r="F1003" s="11"/>
      <c r="G1003" s="2"/>
    </row>
    <row r="1004" spans="1:7">
      <c r="A1004" s="9" t="s">
        <v>32</v>
      </c>
      <c r="B1004" s="11"/>
      <c r="C1004" s="11"/>
      <c r="D1004" s="11"/>
      <c r="E1004" s="11"/>
      <c r="F1004" s="11"/>
      <c r="G1004" s="2"/>
    </row>
    <row r="1005" spans="1:7">
      <c r="A1005" s="8" t="s">
        <v>27</v>
      </c>
      <c r="B1005" s="11"/>
      <c r="C1005" s="11"/>
      <c r="D1005" s="11"/>
      <c r="E1005" s="11"/>
      <c r="F1005" s="11"/>
      <c r="G1005" s="2"/>
    </row>
    <row r="1006" spans="1:7">
      <c r="A1006" s="8" t="s">
        <v>160</v>
      </c>
      <c r="B1006" s="11"/>
      <c r="C1006" s="11"/>
      <c r="D1006" s="11"/>
      <c r="E1006" s="11"/>
      <c r="F1006" s="11"/>
      <c r="G1006" s="2"/>
    </row>
    <row r="1007" spans="1:7">
      <c r="A1007" s="6" t="s">
        <v>29</v>
      </c>
      <c r="B1007" s="11"/>
      <c r="C1007" s="11"/>
      <c r="D1007" s="11"/>
      <c r="E1007" s="11"/>
      <c r="F1007" s="11"/>
      <c r="G1007" s="2"/>
    </row>
    <row r="1008" spans="1:7">
      <c r="A1008" s="7" t="s">
        <v>30</v>
      </c>
      <c r="B1008" s="11"/>
      <c r="C1008" s="11"/>
      <c r="D1008" s="11"/>
      <c r="E1008" s="11"/>
      <c r="F1008" s="11"/>
      <c r="G1008" s="2"/>
    </row>
    <row r="1011" spans="1:7">
      <c r="A1011" s="72" t="s">
        <v>144</v>
      </c>
      <c r="B1011" s="72"/>
      <c r="C1011" s="72"/>
      <c r="D1011" s="72"/>
      <c r="E1011" s="72"/>
      <c r="F1011" s="72"/>
      <c r="G1011" s="72"/>
    </row>
    <row r="1012" spans="1:7" ht="30" customHeight="1">
      <c r="A1012" s="71" t="s">
        <v>183</v>
      </c>
      <c r="B1012" s="71"/>
      <c r="C1012" s="71"/>
      <c r="D1012" s="71"/>
      <c r="E1012" s="71"/>
      <c r="F1012" s="71"/>
      <c r="G1012" s="71"/>
    </row>
    <row r="1013" spans="1:7" ht="14.25" customHeight="1">
      <c r="A1013" s="70" t="s">
        <v>20</v>
      </c>
      <c r="B1013" s="70"/>
      <c r="C1013" s="70"/>
      <c r="D1013" s="70"/>
      <c r="E1013" s="70"/>
      <c r="F1013" s="70"/>
      <c r="G1013" s="70"/>
    </row>
    <row r="1014" spans="1:7" ht="30">
      <c r="A1014" s="54" t="s">
        <v>5</v>
      </c>
      <c r="B1014" s="30" t="s">
        <v>23</v>
      </c>
      <c r="C1014" s="30" t="s">
        <v>11</v>
      </c>
      <c r="D1014" s="30" t="s">
        <v>12</v>
      </c>
      <c r="E1014" s="30" t="s">
        <v>13</v>
      </c>
      <c r="F1014" s="31" t="s">
        <v>14</v>
      </c>
      <c r="G1014" s="31" t="s">
        <v>22</v>
      </c>
    </row>
    <row r="1015" spans="1:7">
      <c r="A1015" s="19" t="s">
        <v>6</v>
      </c>
      <c r="B1015" s="39">
        <f>+B1002-B992</f>
        <v>320</v>
      </c>
      <c r="C1015" s="39">
        <f t="shared" ref="C1015:G1015" si="221">+C1002-C992</f>
        <v>433</v>
      </c>
      <c r="D1015" s="39">
        <f t="shared" si="221"/>
        <v>614</v>
      </c>
      <c r="E1015" s="39">
        <f t="shared" si="221"/>
        <v>577</v>
      </c>
      <c r="F1015" s="40">
        <f t="shared" si="221"/>
        <v>1349</v>
      </c>
      <c r="G1015" s="40">
        <f t="shared" si="221"/>
        <v>730</v>
      </c>
    </row>
    <row r="1016" spans="1:7">
      <c r="A1016" s="20" t="s">
        <v>7</v>
      </c>
      <c r="B1016" s="23">
        <f>+B1015/B992*100</f>
        <v>58.394160583941598</v>
      </c>
      <c r="C1016" s="23">
        <f t="shared" ref="C1016:G1016" si="222">+C1015/C992*100</f>
        <v>66.309341500765697</v>
      </c>
      <c r="D1016" s="23">
        <f t="shared" si="222"/>
        <v>68.756998880179182</v>
      </c>
      <c r="E1016" s="23">
        <f t="shared" si="222"/>
        <v>44.113149847094803</v>
      </c>
      <c r="F1016" s="24">
        <f t="shared" si="222"/>
        <v>54.571197411003233</v>
      </c>
      <c r="G1016" s="24">
        <f t="shared" si="222"/>
        <v>54.559043348281008</v>
      </c>
    </row>
    <row r="1017" spans="1:7">
      <c r="A1017" s="3" t="s">
        <v>26</v>
      </c>
      <c r="B1017" s="1"/>
      <c r="C1017" s="1"/>
      <c r="D1017" s="1"/>
      <c r="E1017" s="1"/>
      <c r="F1017" s="1"/>
      <c r="G1017" s="1"/>
    </row>
    <row r="1018" spans="1:7">
      <c r="A1018" s="9" t="s">
        <v>32</v>
      </c>
      <c r="B1018" s="1"/>
      <c r="C1018" s="1"/>
      <c r="D1018" s="1"/>
      <c r="E1018" s="1"/>
      <c r="F1018" s="1"/>
      <c r="G1018" s="1"/>
    </row>
    <row r="1019" spans="1:7">
      <c r="A1019" s="8" t="s">
        <v>27</v>
      </c>
      <c r="B1019" s="1"/>
      <c r="C1019" s="1"/>
      <c r="D1019" s="1"/>
      <c r="E1019" s="1"/>
      <c r="F1019" s="1"/>
      <c r="G1019" s="1"/>
    </row>
    <row r="1020" spans="1:7">
      <c r="A1020" s="6" t="s">
        <v>29</v>
      </c>
      <c r="B1020" s="1"/>
      <c r="C1020" s="1"/>
      <c r="D1020" s="1"/>
      <c r="E1020" s="1"/>
      <c r="F1020" s="1"/>
      <c r="G1020" s="1"/>
    </row>
    <row r="1021" spans="1:7">
      <c r="A1021" s="7" t="s">
        <v>30</v>
      </c>
      <c r="B1021" s="1"/>
      <c r="C1021" s="1"/>
      <c r="D1021" s="1"/>
      <c r="E1021" s="1"/>
      <c r="F1021" s="1"/>
      <c r="G1021" s="1"/>
    </row>
    <row r="1024" spans="1:7">
      <c r="A1024" s="72" t="s">
        <v>145</v>
      </c>
      <c r="B1024" s="72"/>
      <c r="C1024" s="72"/>
      <c r="D1024" s="72"/>
      <c r="E1024" s="72"/>
      <c r="F1024" s="72"/>
      <c r="G1024" s="72"/>
    </row>
    <row r="1025" spans="1:7" ht="30.75" customHeight="1">
      <c r="A1025" s="71" t="s">
        <v>184</v>
      </c>
      <c r="B1025" s="71"/>
      <c r="C1025" s="71"/>
      <c r="D1025" s="71"/>
      <c r="E1025" s="71"/>
      <c r="F1025" s="71"/>
      <c r="G1025" s="71"/>
    </row>
    <row r="1026" spans="1:7">
      <c r="A1026" s="47" t="s">
        <v>21</v>
      </c>
      <c r="B1026" s="30" t="s">
        <v>39</v>
      </c>
      <c r="C1026" s="30" t="s">
        <v>40</v>
      </c>
      <c r="D1026" s="30" t="s">
        <v>17</v>
      </c>
      <c r="E1026" s="30" t="s">
        <v>18</v>
      </c>
      <c r="F1026" s="31" t="s">
        <v>41</v>
      </c>
      <c r="G1026" s="31" t="s">
        <v>22</v>
      </c>
    </row>
    <row r="1027" spans="1:7">
      <c r="A1027" s="19">
        <v>2007</v>
      </c>
      <c r="B1027" s="39">
        <v>1503</v>
      </c>
      <c r="C1027" s="39">
        <v>1546</v>
      </c>
      <c r="D1027" s="39">
        <v>1182</v>
      </c>
      <c r="E1027" s="39">
        <v>1170</v>
      </c>
      <c r="F1027" s="40">
        <v>1348</v>
      </c>
      <c r="G1027" s="40">
        <v>1338</v>
      </c>
    </row>
    <row r="1028" spans="1:7">
      <c r="A1028" s="19">
        <v>2008</v>
      </c>
      <c r="B1028" s="39">
        <v>1911</v>
      </c>
      <c r="C1028" s="39">
        <v>1621</v>
      </c>
      <c r="D1028" s="39">
        <v>1660</v>
      </c>
      <c r="E1028" s="39">
        <v>1065</v>
      </c>
      <c r="F1028" s="40">
        <v>1481</v>
      </c>
      <c r="G1028" s="40">
        <v>1444</v>
      </c>
    </row>
    <row r="1029" spans="1:7">
      <c r="A1029" s="19">
        <v>2009</v>
      </c>
      <c r="B1029" s="39">
        <v>1774</v>
      </c>
      <c r="C1029" s="39">
        <v>1629</v>
      </c>
      <c r="D1029" s="39">
        <v>1690</v>
      </c>
      <c r="E1029" s="39">
        <v>1182</v>
      </c>
      <c r="F1029" s="40">
        <v>1563</v>
      </c>
      <c r="G1029" s="40">
        <v>1514</v>
      </c>
    </row>
    <row r="1030" spans="1:7">
      <c r="A1030" s="19">
        <v>2010</v>
      </c>
      <c r="B1030" s="39">
        <v>1552</v>
      </c>
      <c r="C1030" s="39">
        <v>1610</v>
      </c>
      <c r="D1030" s="39">
        <v>1704</v>
      </c>
      <c r="E1030" s="39">
        <v>1215</v>
      </c>
      <c r="F1030" s="40">
        <v>1563</v>
      </c>
      <c r="G1030" s="40">
        <v>1505</v>
      </c>
    </row>
    <row r="1031" spans="1:7">
      <c r="A1031" s="19">
        <v>2011</v>
      </c>
      <c r="B1031" s="39">
        <v>2106</v>
      </c>
      <c r="C1031" s="39">
        <v>1659</v>
      </c>
      <c r="D1031" s="39">
        <v>1668</v>
      </c>
      <c r="E1031" s="39">
        <v>1404</v>
      </c>
      <c r="F1031" s="40">
        <v>1610</v>
      </c>
      <c r="G1031" s="40">
        <v>1600</v>
      </c>
    </row>
    <row r="1032" spans="1:7">
      <c r="A1032" s="19">
        <v>2012</v>
      </c>
      <c r="B1032" s="39">
        <v>1994</v>
      </c>
      <c r="C1032" s="39">
        <v>1585</v>
      </c>
      <c r="D1032" s="39">
        <v>1828</v>
      </c>
      <c r="E1032" s="39">
        <v>1419</v>
      </c>
      <c r="F1032" s="40">
        <v>1922</v>
      </c>
      <c r="G1032" s="40">
        <v>1758</v>
      </c>
    </row>
    <row r="1033" spans="1:7">
      <c r="A1033" s="19">
        <v>2013</v>
      </c>
      <c r="B1033" s="39">
        <v>1852</v>
      </c>
      <c r="C1033" s="39">
        <v>1713</v>
      </c>
      <c r="D1033" s="39">
        <v>2084</v>
      </c>
      <c r="E1033" s="39">
        <v>1544</v>
      </c>
      <c r="F1033" s="40">
        <v>1748</v>
      </c>
      <c r="G1033" s="40">
        <v>1727</v>
      </c>
    </row>
    <row r="1034" spans="1:7">
      <c r="A1034" s="19">
        <v>2014</v>
      </c>
      <c r="B1034" s="39">
        <v>1798</v>
      </c>
      <c r="C1034" s="39">
        <v>1646</v>
      </c>
      <c r="D1034" s="39">
        <v>2121</v>
      </c>
      <c r="E1034" s="39">
        <v>1469</v>
      </c>
      <c r="F1034" s="40">
        <v>1989</v>
      </c>
      <c r="G1034" s="40">
        <v>1833</v>
      </c>
    </row>
    <row r="1035" spans="1:7">
      <c r="A1035" s="19">
        <v>2015</v>
      </c>
      <c r="B1035" s="39">
        <v>2065</v>
      </c>
      <c r="C1035" s="39">
        <v>1937</v>
      </c>
      <c r="D1035" s="39">
        <v>2666</v>
      </c>
      <c r="E1035" s="39">
        <v>1620</v>
      </c>
      <c r="F1035" s="40">
        <v>2017</v>
      </c>
      <c r="G1035" s="40">
        <v>1985</v>
      </c>
    </row>
    <row r="1036" spans="1:7">
      <c r="A1036" s="19">
        <v>2016</v>
      </c>
      <c r="B1036" s="39">
        <v>2167</v>
      </c>
      <c r="C1036" s="39">
        <v>1979</v>
      </c>
      <c r="D1036" s="39">
        <v>2233</v>
      </c>
      <c r="E1036" s="39">
        <v>1780</v>
      </c>
      <c r="F1036" s="40">
        <v>2154</v>
      </c>
      <c r="G1036" s="40">
        <v>2066</v>
      </c>
    </row>
    <row r="1037" spans="1:7">
      <c r="A1037" s="20">
        <v>2017</v>
      </c>
      <c r="B1037" s="41">
        <v>1988</v>
      </c>
      <c r="C1037" s="41">
        <v>2167</v>
      </c>
      <c r="D1037" s="41">
        <v>2097</v>
      </c>
      <c r="E1037" s="41">
        <v>1574</v>
      </c>
      <c r="F1037" s="42">
        <v>2229</v>
      </c>
      <c r="G1037" s="42">
        <v>2068</v>
      </c>
    </row>
    <row r="1038" spans="1:7">
      <c r="A1038" s="3" t="s">
        <v>26</v>
      </c>
      <c r="B1038" s="2"/>
      <c r="C1038" s="2"/>
      <c r="D1038" s="2"/>
      <c r="E1038" s="2"/>
      <c r="F1038" s="2"/>
      <c r="G1038" s="2"/>
    </row>
    <row r="1039" spans="1:7">
      <c r="A1039" s="8" t="s">
        <v>27</v>
      </c>
      <c r="B1039" s="2"/>
      <c r="C1039" s="2"/>
      <c r="D1039" s="2"/>
      <c r="E1039" s="2"/>
      <c r="F1039" s="2"/>
      <c r="G1039" s="2"/>
    </row>
    <row r="1040" spans="1:7">
      <c r="A1040" s="6" t="s">
        <v>29</v>
      </c>
      <c r="B1040" s="2"/>
      <c r="C1040" s="2"/>
      <c r="D1040" s="2"/>
      <c r="E1040" s="2"/>
      <c r="F1040" s="2"/>
      <c r="G1040" s="2"/>
    </row>
    <row r="1041" spans="1:10">
      <c r="A1041" s="7" t="s">
        <v>30</v>
      </c>
      <c r="B1041" s="2"/>
      <c r="C1041" s="2"/>
      <c r="D1041" s="2"/>
      <c r="E1041" s="2"/>
      <c r="F1041" s="2"/>
      <c r="G1041" s="2"/>
    </row>
    <row r="1044" spans="1:10">
      <c r="A1044" s="72" t="s">
        <v>146</v>
      </c>
      <c r="B1044" s="72"/>
      <c r="C1044" s="72"/>
      <c r="D1044" s="72"/>
      <c r="E1044" s="72"/>
      <c r="F1044" s="72"/>
      <c r="G1044" s="72"/>
    </row>
    <row r="1045" spans="1:10" ht="30" customHeight="1">
      <c r="A1045" s="71" t="s">
        <v>184</v>
      </c>
      <c r="B1045" s="71"/>
      <c r="C1045" s="71"/>
      <c r="D1045" s="71"/>
      <c r="E1045" s="71"/>
      <c r="F1045" s="71"/>
      <c r="G1045" s="71"/>
    </row>
    <row r="1046" spans="1:10" ht="13.5" customHeight="1">
      <c r="A1046" s="70" t="s">
        <v>20</v>
      </c>
      <c r="B1046" s="70"/>
      <c r="C1046" s="70"/>
      <c r="D1046" s="70"/>
      <c r="E1046" s="70"/>
      <c r="F1046" s="70"/>
      <c r="G1046" s="70"/>
    </row>
    <row r="1047" spans="1:10">
      <c r="A1047" s="54" t="s">
        <v>5</v>
      </c>
      <c r="B1047" s="30" t="s">
        <v>39</v>
      </c>
      <c r="C1047" s="30" t="s">
        <v>40</v>
      </c>
      <c r="D1047" s="30" t="s">
        <v>17</v>
      </c>
      <c r="E1047" s="30" t="s">
        <v>18</v>
      </c>
      <c r="F1047" s="31" t="s">
        <v>41</v>
      </c>
      <c r="G1047" s="31" t="s">
        <v>22</v>
      </c>
    </row>
    <row r="1048" spans="1:10">
      <c r="A1048" s="19" t="s">
        <v>6</v>
      </c>
      <c r="B1048" s="39">
        <f>+B1037-B1027</f>
        <v>485</v>
      </c>
      <c r="C1048" s="39">
        <f t="shared" ref="C1048:G1048" si="223">+C1037-C1027</f>
        <v>621</v>
      </c>
      <c r="D1048" s="39">
        <f t="shared" si="223"/>
        <v>915</v>
      </c>
      <c r="E1048" s="39">
        <f t="shared" si="223"/>
        <v>404</v>
      </c>
      <c r="F1048" s="40">
        <f t="shared" si="223"/>
        <v>881</v>
      </c>
      <c r="G1048" s="40">
        <f t="shared" si="223"/>
        <v>730</v>
      </c>
    </row>
    <row r="1049" spans="1:10">
      <c r="A1049" s="20" t="s">
        <v>7</v>
      </c>
      <c r="B1049" s="23">
        <f>+B1048/B1027*100</f>
        <v>32.26879574184963</v>
      </c>
      <c r="C1049" s="23">
        <f t="shared" ref="C1049:G1049" si="224">+C1048/C1027*100</f>
        <v>40.168175937904273</v>
      </c>
      <c r="D1049" s="23">
        <f t="shared" si="224"/>
        <v>77.411167512690355</v>
      </c>
      <c r="E1049" s="23">
        <f t="shared" si="224"/>
        <v>34.529914529914528</v>
      </c>
      <c r="F1049" s="24">
        <f t="shared" si="224"/>
        <v>65.356083086053403</v>
      </c>
      <c r="G1049" s="24">
        <f t="shared" si="224"/>
        <v>54.559043348281008</v>
      </c>
    </row>
    <row r="1050" spans="1:10">
      <c r="A1050" s="3" t="s">
        <v>26</v>
      </c>
      <c r="B1050" s="1"/>
      <c r="C1050" s="1"/>
      <c r="D1050" s="1"/>
      <c r="E1050" s="1"/>
      <c r="F1050" s="1"/>
      <c r="G1050" s="1"/>
    </row>
    <row r="1051" spans="1:10">
      <c r="A1051" s="8" t="s">
        <v>27</v>
      </c>
      <c r="B1051" s="1"/>
      <c r="C1051" s="1"/>
      <c r="D1051" s="1"/>
      <c r="E1051" s="1"/>
      <c r="F1051" s="1"/>
      <c r="G1051" s="1"/>
    </row>
    <row r="1052" spans="1:10">
      <c r="A1052" s="6" t="s">
        <v>29</v>
      </c>
      <c r="B1052" s="1"/>
      <c r="C1052" s="1"/>
      <c r="D1052" s="1"/>
      <c r="E1052" s="1"/>
      <c r="F1052" s="1"/>
      <c r="G1052" s="1"/>
    </row>
    <row r="1053" spans="1:10">
      <c r="A1053" s="7" t="s">
        <v>30</v>
      </c>
      <c r="B1053" s="1"/>
      <c r="C1053" s="1"/>
      <c r="D1053" s="1"/>
      <c r="E1053" s="1"/>
      <c r="F1053" s="1"/>
      <c r="G1053" s="1"/>
    </row>
    <row r="1056" spans="1:10">
      <c r="A1056" s="72" t="s">
        <v>95</v>
      </c>
      <c r="B1056" s="72"/>
      <c r="C1056" s="72"/>
      <c r="D1056" s="72"/>
      <c r="E1056" s="72"/>
      <c r="F1056" s="72"/>
      <c r="G1056" s="72"/>
      <c r="H1056" s="72"/>
      <c r="I1056" s="72"/>
      <c r="J1056" s="72"/>
    </row>
    <row r="1057" spans="1:10">
      <c r="A1057" s="72" t="s">
        <v>93</v>
      </c>
      <c r="B1057" s="72"/>
      <c r="C1057" s="72"/>
      <c r="D1057" s="72"/>
      <c r="E1057" s="72"/>
      <c r="F1057" s="72"/>
      <c r="G1057" s="72"/>
      <c r="H1057" s="72"/>
      <c r="I1057" s="72"/>
      <c r="J1057" s="72"/>
    </row>
    <row r="1058" spans="1:10">
      <c r="A1058" s="80" t="s">
        <v>0</v>
      </c>
      <c r="B1058" s="82" t="s">
        <v>24</v>
      </c>
      <c r="C1058" s="83"/>
      <c r="D1058" s="84"/>
      <c r="E1058" s="83" t="s">
        <v>25</v>
      </c>
      <c r="F1058" s="83"/>
      <c r="G1058" s="84"/>
      <c r="H1058" s="83" t="s">
        <v>1</v>
      </c>
      <c r="I1058" s="83"/>
      <c r="J1058" s="84"/>
    </row>
    <row r="1059" spans="1:10">
      <c r="A1059" s="81"/>
      <c r="B1059" s="12" t="s">
        <v>2</v>
      </c>
      <c r="C1059" s="12" t="s">
        <v>3</v>
      </c>
      <c r="D1059" s="13" t="s">
        <v>1</v>
      </c>
      <c r="E1059" s="12" t="s">
        <v>2</v>
      </c>
      <c r="F1059" s="12" t="s">
        <v>3</v>
      </c>
      <c r="G1059" s="13" t="s">
        <v>1</v>
      </c>
      <c r="H1059" s="12" t="s">
        <v>2</v>
      </c>
      <c r="I1059" s="12" t="s">
        <v>3</v>
      </c>
      <c r="J1059" s="13" t="s">
        <v>1</v>
      </c>
    </row>
    <row r="1060" spans="1:10">
      <c r="A1060" s="19">
        <v>2007</v>
      </c>
      <c r="B1060" s="15">
        <v>203601</v>
      </c>
      <c r="C1060" s="15">
        <v>113003</v>
      </c>
      <c r="D1060" s="16">
        <f>+C1060+B1060</f>
        <v>316604</v>
      </c>
      <c r="E1060" s="15">
        <v>167482</v>
      </c>
      <c r="F1060" s="15">
        <v>314379</v>
      </c>
      <c r="G1060" s="16">
        <f>+E1060+F1060</f>
        <v>481861</v>
      </c>
      <c r="H1060" s="15">
        <f t="shared" ref="H1060:I1070" si="225">+B1060+E1060</f>
        <v>371083</v>
      </c>
      <c r="I1060" s="15">
        <f t="shared" si="225"/>
        <v>427382</v>
      </c>
      <c r="J1060" s="16">
        <f>+G1060+D1060</f>
        <v>798465</v>
      </c>
    </row>
    <row r="1061" spans="1:10">
      <c r="A1061" s="19">
        <v>2008</v>
      </c>
      <c r="B1061" s="15">
        <v>213131</v>
      </c>
      <c r="C1061" s="15">
        <v>139444</v>
      </c>
      <c r="D1061" s="16">
        <f>+B1061+C1061</f>
        <v>352575</v>
      </c>
      <c r="E1061" s="15">
        <v>177980</v>
      </c>
      <c r="F1061" s="15">
        <v>320037</v>
      </c>
      <c r="G1061" s="16">
        <f>+F1061+E1061</f>
        <v>498017</v>
      </c>
      <c r="H1061" s="15">
        <f t="shared" si="225"/>
        <v>391111</v>
      </c>
      <c r="I1061" s="15">
        <f t="shared" si="225"/>
        <v>459481</v>
      </c>
      <c r="J1061" s="16">
        <f>+G1061+D1061</f>
        <v>850592</v>
      </c>
    </row>
    <row r="1062" spans="1:10">
      <c r="A1062" s="19">
        <v>2009</v>
      </c>
      <c r="B1062" s="15">
        <v>217188</v>
      </c>
      <c r="C1062" s="15">
        <v>129511</v>
      </c>
      <c r="D1062" s="16">
        <f>+B1062+C1062</f>
        <v>346699</v>
      </c>
      <c r="E1062" s="15">
        <v>172047</v>
      </c>
      <c r="F1062" s="15">
        <v>336991</v>
      </c>
      <c r="G1062" s="16">
        <f>+F1062+E1062</f>
        <v>509038</v>
      </c>
      <c r="H1062" s="15">
        <f t="shared" si="225"/>
        <v>389235</v>
      </c>
      <c r="I1062" s="15">
        <f t="shared" si="225"/>
        <v>466502</v>
      </c>
      <c r="J1062" s="16">
        <f>+G1062+D1062</f>
        <v>855737</v>
      </c>
    </row>
    <row r="1063" spans="1:10">
      <c r="A1063" s="19">
        <v>2010</v>
      </c>
      <c r="B1063" s="15">
        <v>232719</v>
      </c>
      <c r="C1063" s="15">
        <v>141294</v>
      </c>
      <c r="D1063" s="16">
        <f>+B1063+C1063</f>
        <v>374013</v>
      </c>
      <c r="E1063" s="15">
        <v>176662</v>
      </c>
      <c r="F1063" s="15">
        <v>342066</v>
      </c>
      <c r="G1063" s="16">
        <f>+F1063+E1063</f>
        <v>518728</v>
      </c>
      <c r="H1063" s="15">
        <f t="shared" si="225"/>
        <v>409381</v>
      </c>
      <c r="I1063" s="15">
        <f t="shared" si="225"/>
        <v>483360</v>
      </c>
      <c r="J1063" s="16">
        <f>+G1063+D1063</f>
        <v>892741</v>
      </c>
    </row>
    <row r="1064" spans="1:10">
      <c r="A1064" s="19">
        <v>2011</v>
      </c>
      <c r="B1064" s="15">
        <v>247584</v>
      </c>
      <c r="C1064" s="15">
        <v>136699</v>
      </c>
      <c r="D1064" s="16">
        <f t="shared" ref="D1064:D1070" si="226">+B1064+C1064</f>
        <v>384283</v>
      </c>
      <c r="E1064" s="15">
        <v>197174</v>
      </c>
      <c r="F1064" s="15">
        <v>344759</v>
      </c>
      <c r="G1064" s="16">
        <f t="shared" ref="G1064:G1070" si="227">+F1064+E1064</f>
        <v>541933</v>
      </c>
      <c r="H1064" s="15">
        <f t="shared" si="225"/>
        <v>444758</v>
      </c>
      <c r="I1064" s="15">
        <f t="shared" si="225"/>
        <v>481458</v>
      </c>
      <c r="J1064" s="16">
        <f t="shared" ref="J1064:J1070" si="228">+G1064+D1064</f>
        <v>926216</v>
      </c>
    </row>
    <row r="1065" spans="1:10">
      <c r="A1065" s="19">
        <v>2012</v>
      </c>
      <c r="B1065" s="15">
        <v>268624</v>
      </c>
      <c r="C1065" s="15">
        <v>159118</v>
      </c>
      <c r="D1065" s="16">
        <f t="shared" si="226"/>
        <v>427742</v>
      </c>
      <c r="E1065" s="15">
        <v>193571</v>
      </c>
      <c r="F1065" s="15">
        <v>358415</v>
      </c>
      <c r="G1065" s="16">
        <f t="shared" si="227"/>
        <v>551986</v>
      </c>
      <c r="H1065" s="15">
        <f t="shared" si="225"/>
        <v>462195</v>
      </c>
      <c r="I1065" s="15">
        <f t="shared" si="225"/>
        <v>517533</v>
      </c>
      <c r="J1065" s="16">
        <f t="shared" si="228"/>
        <v>979728</v>
      </c>
    </row>
    <row r="1066" spans="1:10">
      <c r="A1066" s="19">
        <v>2013</v>
      </c>
      <c r="B1066" s="15">
        <v>284705</v>
      </c>
      <c r="C1066" s="15">
        <v>160792</v>
      </c>
      <c r="D1066" s="16">
        <f t="shared" si="226"/>
        <v>445497</v>
      </c>
      <c r="E1066" s="15">
        <v>212793</v>
      </c>
      <c r="F1066" s="15">
        <v>401328</v>
      </c>
      <c r="G1066" s="16">
        <f t="shared" si="227"/>
        <v>614121</v>
      </c>
      <c r="H1066" s="15">
        <f t="shared" si="225"/>
        <v>497498</v>
      </c>
      <c r="I1066" s="15">
        <f t="shared" si="225"/>
        <v>562120</v>
      </c>
      <c r="J1066" s="16">
        <f t="shared" si="228"/>
        <v>1059618</v>
      </c>
    </row>
    <row r="1067" spans="1:10">
      <c r="A1067" s="19">
        <v>2014</v>
      </c>
      <c r="B1067" s="15">
        <v>256352</v>
      </c>
      <c r="C1067" s="15">
        <v>186567</v>
      </c>
      <c r="D1067" s="16">
        <f t="shared" si="226"/>
        <v>442919</v>
      </c>
      <c r="E1067" s="15">
        <v>231941</v>
      </c>
      <c r="F1067" s="15">
        <v>392976</v>
      </c>
      <c r="G1067" s="16">
        <f t="shared" si="227"/>
        <v>624917</v>
      </c>
      <c r="H1067" s="15">
        <f t="shared" si="225"/>
        <v>488293</v>
      </c>
      <c r="I1067" s="15">
        <f t="shared" si="225"/>
        <v>579543</v>
      </c>
      <c r="J1067" s="16">
        <f t="shared" si="228"/>
        <v>1067836</v>
      </c>
    </row>
    <row r="1068" spans="1:10">
      <c r="A1068" s="19">
        <v>2015</v>
      </c>
      <c r="B1068" s="15">
        <v>302750</v>
      </c>
      <c r="C1068" s="15">
        <v>200190</v>
      </c>
      <c r="D1068" s="16">
        <f t="shared" si="226"/>
        <v>502940</v>
      </c>
      <c r="E1068" s="15">
        <v>205996</v>
      </c>
      <c r="F1068" s="15">
        <v>411471</v>
      </c>
      <c r="G1068" s="16">
        <f t="shared" si="227"/>
        <v>617467</v>
      </c>
      <c r="H1068" s="15">
        <f t="shared" si="225"/>
        <v>508746</v>
      </c>
      <c r="I1068" s="15">
        <f t="shared" si="225"/>
        <v>611661</v>
      </c>
      <c r="J1068" s="16">
        <f t="shared" si="228"/>
        <v>1120407</v>
      </c>
    </row>
    <row r="1069" spans="1:10">
      <c r="A1069" s="19">
        <v>2016</v>
      </c>
      <c r="B1069" s="15">
        <v>321816</v>
      </c>
      <c r="C1069" s="15">
        <v>180695</v>
      </c>
      <c r="D1069" s="16">
        <f t="shared" si="226"/>
        <v>502511</v>
      </c>
      <c r="E1069" s="15">
        <v>202058</v>
      </c>
      <c r="F1069" s="15">
        <v>434830</v>
      </c>
      <c r="G1069" s="16">
        <f t="shared" si="227"/>
        <v>636888</v>
      </c>
      <c r="H1069" s="15">
        <f t="shared" si="225"/>
        <v>523874</v>
      </c>
      <c r="I1069" s="15">
        <f t="shared" si="225"/>
        <v>615525</v>
      </c>
      <c r="J1069" s="16">
        <f t="shared" si="228"/>
        <v>1139399</v>
      </c>
    </row>
    <row r="1070" spans="1:10">
      <c r="A1070" s="20">
        <v>2017</v>
      </c>
      <c r="B1070" s="17">
        <v>317186</v>
      </c>
      <c r="C1070" s="17">
        <v>213780</v>
      </c>
      <c r="D1070" s="18">
        <f t="shared" si="226"/>
        <v>530966</v>
      </c>
      <c r="E1070" s="17">
        <v>218118</v>
      </c>
      <c r="F1070" s="17">
        <v>445064</v>
      </c>
      <c r="G1070" s="18">
        <f t="shared" si="227"/>
        <v>663182</v>
      </c>
      <c r="H1070" s="17">
        <f t="shared" si="225"/>
        <v>535304</v>
      </c>
      <c r="I1070" s="17">
        <f t="shared" si="225"/>
        <v>658844</v>
      </c>
      <c r="J1070" s="18">
        <f t="shared" si="228"/>
        <v>1194148</v>
      </c>
    </row>
    <row r="1071" spans="1:10">
      <c r="A1071" s="3" t="s">
        <v>26</v>
      </c>
    </row>
    <row r="1072" spans="1:10">
      <c r="A1072" s="4" t="s">
        <v>27</v>
      </c>
    </row>
    <row r="1073" spans="1:10">
      <c r="A1073" s="5" t="s">
        <v>28</v>
      </c>
    </row>
    <row r="1074" spans="1:10">
      <c r="A1074" s="5" t="s">
        <v>31</v>
      </c>
    </row>
    <row r="1075" spans="1:10">
      <c r="A1075" s="6" t="s">
        <v>29</v>
      </c>
    </row>
    <row r="1076" spans="1:10">
      <c r="A1076" s="7" t="s">
        <v>30</v>
      </c>
    </row>
    <row r="1079" spans="1:10">
      <c r="A1079" s="72" t="s">
        <v>96</v>
      </c>
      <c r="B1079" s="72"/>
      <c r="C1079" s="72"/>
      <c r="D1079" s="72"/>
      <c r="E1079" s="72"/>
      <c r="F1079" s="72"/>
      <c r="G1079" s="72"/>
      <c r="H1079" s="72"/>
      <c r="I1079" s="72"/>
      <c r="J1079" s="72"/>
    </row>
    <row r="1080" spans="1:10">
      <c r="A1080" s="72" t="s">
        <v>93</v>
      </c>
      <c r="B1080" s="72"/>
      <c r="C1080" s="72"/>
      <c r="D1080" s="72"/>
      <c r="E1080" s="72"/>
      <c r="F1080" s="72"/>
      <c r="G1080" s="72"/>
      <c r="H1080" s="72"/>
      <c r="I1080" s="72"/>
      <c r="J1080" s="72"/>
    </row>
    <row r="1081" spans="1:10">
      <c r="A1081" s="72" t="s">
        <v>4</v>
      </c>
      <c r="B1081" s="72"/>
      <c r="C1081" s="72"/>
      <c r="D1081" s="72"/>
      <c r="E1081" s="72"/>
      <c r="F1081" s="72"/>
      <c r="G1081" s="72"/>
      <c r="H1081" s="72"/>
      <c r="I1081" s="72"/>
      <c r="J1081" s="72"/>
    </row>
    <row r="1082" spans="1:10">
      <c r="A1082" s="80" t="s">
        <v>0</v>
      </c>
      <c r="B1082" s="82" t="s">
        <v>24</v>
      </c>
      <c r="C1082" s="83"/>
      <c r="D1082" s="84"/>
      <c r="E1082" s="83" t="s">
        <v>25</v>
      </c>
      <c r="F1082" s="83"/>
      <c r="G1082" s="84"/>
      <c r="H1082" s="83" t="s">
        <v>1</v>
      </c>
      <c r="I1082" s="83"/>
      <c r="J1082" s="84"/>
    </row>
    <row r="1083" spans="1:10">
      <c r="A1083" s="81"/>
      <c r="B1083" s="12" t="s">
        <v>2</v>
      </c>
      <c r="C1083" s="12" t="s">
        <v>3</v>
      </c>
      <c r="D1083" s="13" t="s">
        <v>1</v>
      </c>
      <c r="E1083" s="12" t="s">
        <v>2</v>
      </c>
      <c r="F1083" s="12" t="s">
        <v>3</v>
      </c>
      <c r="G1083" s="13" t="s">
        <v>1</v>
      </c>
      <c r="H1083" s="12" t="s">
        <v>2</v>
      </c>
      <c r="I1083" s="12" t="s">
        <v>3</v>
      </c>
      <c r="J1083" s="13" t="s">
        <v>1</v>
      </c>
    </row>
    <row r="1084" spans="1:10">
      <c r="A1084" s="19">
        <v>2007</v>
      </c>
      <c r="B1084" s="21">
        <f t="shared" ref="B1084:B1094" si="229">(B1060/$D1060)*100</f>
        <v>64.307778802541975</v>
      </c>
      <c r="C1084" s="21">
        <f t="shared" ref="C1084:D1084" si="230">(C1060/$D1060)*100</f>
        <v>35.692221197458025</v>
      </c>
      <c r="D1084" s="22">
        <f t="shared" si="230"/>
        <v>100</v>
      </c>
      <c r="E1084" s="21">
        <f t="shared" ref="E1084:E1094" si="231">+(E1060/$G1060)*100</f>
        <v>34.757326282890709</v>
      </c>
      <c r="F1084" s="21">
        <f t="shared" ref="F1084:G1084" si="232">+(F1060/$G1060)*100</f>
        <v>65.242673717109284</v>
      </c>
      <c r="G1084" s="22">
        <f t="shared" si="232"/>
        <v>100</v>
      </c>
      <c r="H1084" s="21">
        <f t="shared" ref="H1084:H1094" si="233">+H1060/$J1060*100</f>
        <v>46.474548039049928</v>
      </c>
      <c r="I1084" s="21">
        <f t="shared" ref="I1084:J1084" si="234">+I1060/$J1060*100</f>
        <v>53.525451960950079</v>
      </c>
      <c r="J1084" s="22">
        <f t="shared" si="234"/>
        <v>100</v>
      </c>
    </row>
    <row r="1085" spans="1:10">
      <c r="A1085" s="19">
        <v>2008</v>
      </c>
      <c r="B1085" s="21">
        <f t="shared" si="229"/>
        <v>60.449833368786784</v>
      </c>
      <c r="C1085" s="21">
        <f t="shared" ref="C1085:D1094" si="235">(C1061/$D1061)*100</f>
        <v>39.550166631213216</v>
      </c>
      <c r="D1085" s="22">
        <f t="shared" si="235"/>
        <v>100</v>
      </c>
      <c r="E1085" s="21">
        <f t="shared" si="231"/>
        <v>35.73773586042244</v>
      </c>
      <c r="F1085" s="21">
        <f t="shared" ref="F1085:G1094" si="236">+(F1061/$G1061)*100</f>
        <v>64.262264139577567</v>
      </c>
      <c r="G1085" s="22">
        <f t="shared" si="236"/>
        <v>100</v>
      </c>
      <c r="H1085" s="21">
        <f t="shared" si="233"/>
        <v>45.981034385463296</v>
      </c>
      <c r="I1085" s="21">
        <f t="shared" ref="I1085:J1094" si="237">+I1061/$J1061*100</f>
        <v>54.018965614536697</v>
      </c>
      <c r="J1085" s="22">
        <f t="shared" si="237"/>
        <v>100</v>
      </c>
    </row>
    <row r="1086" spans="1:10">
      <c r="A1086" s="19">
        <v>2009</v>
      </c>
      <c r="B1086" s="21">
        <f t="shared" si="229"/>
        <v>62.644541807158369</v>
      </c>
      <c r="C1086" s="21">
        <f t="shared" si="235"/>
        <v>37.355458192841631</v>
      </c>
      <c r="D1086" s="22">
        <f t="shared" si="235"/>
        <v>100</v>
      </c>
      <c r="E1086" s="21">
        <f t="shared" si="231"/>
        <v>33.798459054137417</v>
      </c>
      <c r="F1086" s="21">
        <f t="shared" si="236"/>
        <v>66.20154094586259</v>
      </c>
      <c r="G1086" s="22">
        <f t="shared" si="236"/>
        <v>100</v>
      </c>
      <c r="H1086" s="21">
        <f t="shared" si="233"/>
        <v>45.485353560731859</v>
      </c>
      <c r="I1086" s="21">
        <f t="shared" si="237"/>
        <v>54.514646439268141</v>
      </c>
      <c r="J1086" s="22">
        <f t="shared" si="237"/>
        <v>100</v>
      </c>
    </row>
    <row r="1087" spans="1:10">
      <c r="A1087" s="19">
        <v>2010</v>
      </c>
      <c r="B1087" s="21">
        <f t="shared" si="229"/>
        <v>62.222168748145116</v>
      </c>
      <c r="C1087" s="21">
        <f t="shared" si="235"/>
        <v>37.777831251854884</v>
      </c>
      <c r="D1087" s="22">
        <f t="shared" si="235"/>
        <v>100</v>
      </c>
      <c r="E1087" s="21">
        <f t="shared" si="231"/>
        <v>34.056769636495424</v>
      </c>
      <c r="F1087" s="21">
        <f t="shared" si="236"/>
        <v>65.943230363504568</v>
      </c>
      <c r="G1087" s="22">
        <f t="shared" si="236"/>
        <v>100</v>
      </c>
      <c r="H1087" s="21">
        <f t="shared" si="233"/>
        <v>45.856637031345038</v>
      </c>
      <c r="I1087" s="21">
        <f t="shared" si="237"/>
        <v>54.143362968654962</v>
      </c>
      <c r="J1087" s="22">
        <f t="shared" si="237"/>
        <v>100</v>
      </c>
    </row>
    <row r="1088" spans="1:10">
      <c r="A1088" s="19">
        <v>2011</v>
      </c>
      <c r="B1088" s="21">
        <f t="shared" si="229"/>
        <v>64.427518261281406</v>
      </c>
      <c r="C1088" s="21">
        <f t="shared" si="235"/>
        <v>35.572481738718601</v>
      </c>
      <c r="D1088" s="22">
        <f t="shared" si="235"/>
        <v>100</v>
      </c>
      <c r="E1088" s="21">
        <f t="shared" si="231"/>
        <v>36.383464376592677</v>
      </c>
      <c r="F1088" s="21">
        <f t="shared" si="236"/>
        <v>63.616535623407323</v>
      </c>
      <c r="G1088" s="22">
        <f t="shared" si="236"/>
        <v>100</v>
      </c>
      <c r="H1088" s="21">
        <f t="shared" si="233"/>
        <v>48.018820663862428</v>
      </c>
      <c r="I1088" s="21">
        <f t="shared" si="237"/>
        <v>51.981179336137572</v>
      </c>
      <c r="J1088" s="22">
        <f t="shared" si="237"/>
        <v>100</v>
      </c>
    </row>
    <row r="1089" spans="1:10">
      <c r="A1089" s="19">
        <v>2012</v>
      </c>
      <c r="B1089" s="21">
        <f t="shared" si="229"/>
        <v>62.800473182432405</v>
      </c>
      <c r="C1089" s="21">
        <f t="shared" si="235"/>
        <v>37.199526817567602</v>
      </c>
      <c r="D1089" s="22">
        <f t="shared" si="235"/>
        <v>100</v>
      </c>
      <c r="E1089" s="21">
        <f t="shared" si="231"/>
        <v>35.068099553249539</v>
      </c>
      <c r="F1089" s="21">
        <f t="shared" si="236"/>
        <v>64.931900446750461</v>
      </c>
      <c r="G1089" s="22">
        <f t="shared" si="236"/>
        <v>100</v>
      </c>
      <c r="H1089" s="21">
        <f t="shared" si="233"/>
        <v>47.175848807015825</v>
      </c>
      <c r="I1089" s="21">
        <f t="shared" si="237"/>
        <v>52.824151192984168</v>
      </c>
      <c r="J1089" s="22">
        <f t="shared" si="237"/>
        <v>100</v>
      </c>
    </row>
    <row r="1090" spans="1:10">
      <c r="A1090" s="19">
        <v>2013</v>
      </c>
      <c r="B1090" s="21">
        <f t="shared" si="229"/>
        <v>63.907276592210494</v>
      </c>
      <c r="C1090" s="21">
        <f t="shared" si="235"/>
        <v>36.092723407789499</v>
      </c>
      <c r="D1090" s="22">
        <f t="shared" si="235"/>
        <v>100</v>
      </c>
      <c r="E1090" s="21">
        <f t="shared" si="231"/>
        <v>34.650011968325458</v>
      </c>
      <c r="F1090" s="21">
        <f t="shared" si="236"/>
        <v>65.349988031674542</v>
      </c>
      <c r="G1090" s="22">
        <f t="shared" si="236"/>
        <v>100</v>
      </c>
      <c r="H1090" s="21">
        <f t="shared" si="233"/>
        <v>46.950693551827165</v>
      </c>
      <c r="I1090" s="21">
        <f t="shared" si="237"/>
        <v>53.049306448172828</v>
      </c>
      <c r="J1090" s="22">
        <f t="shared" si="237"/>
        <v>100</v>
      </c>
    </row>
    <row r="1091" spans="1:10">
      <c r="A1091" s="19">
        <v>2014</v>
      </c>
      <c r="B1091" s="21">
        <f t="shared" si="229"/>
        <v>57.877851254969869</v>
      </c>
      <c r="C1091" s="21">
        <f t="shared" si="235"/>
        <v>42.122148745030131</v>
      </c>
      <c r="D1091" s="22">
        <f t="shared" si="235"/>
        <v>100</v>
      </c>
      <c r="E1091" s="21">
        <f t="shared" si="231"/>
        <v>37.115488936930824</v>
      </c>
      <c r="F1091" s="21">
        <f t="shared" si="236"/>
        <v>62.884511063069169</v>
      </c>
      <c r="G1091" s="22">
        <f t="shared" si="236"/>
        <v>100</v>
      </c>
      <c r="H1091" s="21">
        <f t="shared" si="233"/>
        <v>45.727340153356884</v>
      </c>
      <c r="I1091" s="21">
        <f t="shared" si="237"/>
        <v>54.272659846643108</v>
      </c>
      <c r="J1091" s="22">
        <f t="shared" si="237"/>
        <v>100</v>
      </c>
    </row>
    <row r="1092" spans="1:10">
      <c r="A1092" s="19">
        <v>2015</v>
      </c>
      <c r="B1092" s="21">
        <f t="shared" si="229"/>
        <v>60.196047242215769</v>
      </c>
      <c r="C1092" s="21">
        <f t="shared" si="235"/>
        <v>39.803952757784231</v>
      </c>
      <c r="D1092" s="22">
        <f t="shared" si="235"/>
        <v>100</v>
      </c>
      <c r="E1092" s="21">
        <f t="shared" si="231"/>
        <v>33.361458992950233</v>
      </c>
      <c r="F1092" s="21">
        <f t="shared" si="236"/>
        <v>66.638541007049767</v>
      </c>
      <c r="G1092" s="22">
        <f t="shared" si="236"/>
        <v>100</v>
      </c>
      <c r="H1092" s="21">
        <f t="shared" si="233"/>
        <v>45.407249329930998</v>
      </c>
      <c r="I1092" s="21">
        <f t="shared" si="237"/>
        <v>54.592750670069002</v>
      </c>
      <c r="J1092" s="22">
        <f t="shared" si="237"/>
        <v>100</v>
      </c>
    </row>
    <row r="1093" spans="1:10">
      <c r="A1093" s="19">
        <v>2016</v>
      </c>
      <c r="B1093" s="21">
        <f t="shared" si="229"/>
        <v>64.041583169323658</v>
      </c>
      <c r="C1093" s="21">
        <f t="shared" si="235"/>
        <v>35.958416830676342</v>
      </c>
      <c r="D1093" s="22">
        <f t="shared" si="235"/>
        <v>100</v>
      </c>
      <c r="E1093" s="21">
        <f t="shared" si="231"/>
        <v>31.725829345190991</v>
      </c>
      <c r="F1093" s="21">
        <f t="shared" si="236"/>
        <v>68.274170654809012</v>
      </c>
      <c r="G1093" s="22">
        <f t="shared" si="236"/>
        <v>100</v>
      </c>
      <c r="H1093" s="21">
        <f t="shared" si="233"/>
        <v>45.978098980251872</v>
      </c>
      <c r="I1093" s="21">
        <f t="shared" si="237"/>
        <v>54.021901019748128</v>
      </c>
      <c r="J1093" s="22">
        <f t="shared" si="237"/>
        <v>100</v>
      </c>
    </row>
    <row r="1094" spans="1:10">
      <c r="A1094" s="20">
        <v>2017</v>
      </c>
      <c r="B1094" s="23">
        <f t="shared" si="229"/>
        <v>59.737534983407606</v>
      </c>
      <c r="C1094" s="23">
        <f t="shared" si="235"/>
        <v>40.262465016592394</v>
      </c>
      <c r="D1094" s="24">
        <f t="shared" si="235"/>
        <v>100</v>
      </c>
      <c r="E1094" s="23">
        <f t="shared" si="231"/>
        <v>32.88961401244304</v>
      </c>
      <c r="F1094" s="23">
        <f t="shared" si="236"/>
        <v>67.110385987556967</v>
      </c>
      <c r="G1094" s="24">
        <f t="shared" si="236"/>
        <v>100</v>
      </c>
      <c r="H1094" s="23">
        <f t="shared" si="233"/>
        <v>44.827274341203939</v>
      </c>
      <c r="I1094" s="23">
        <f t="shared" si="237"/>
        <v>55.172725658796061</v>
      </c>
      <c r="J1094" s="24">
        <f t="shared" si="237"/>
        <v>100</v>
      </c>
    </row>
    <row r="1095" spans="1:10">
      <c r="A1095" s="3" t="s">
        <v>26</v>
      </c>
      <c r="B1095" s="1"/>
      <c r="C1095" s="1"/>
      <c r="D1095" s="1"/>
      <c r="E1095" s="1"/>
      <c r="F1095" s="1"/>
      <c r="G1095" s="1"/>
      <c r="H1095" s="1"/>
      <c r="I1095" s="1"/>
      <c r="J1095" s="1"/>
    </row>
    <row r="1096" spans="1:10">
      <c r="A1096" s="4" t="s">
        <v>27</v>
      </c>
      <c r="B1096" s="1"/>
      <c r="C1096" s="1"/>
      <c r="D1096" s="1"/>
      <c r="E1096" s="1"/>
      <c r="F1096" s="1"/>
      <c r="G1096" s="1"/>
      <c r="H1096" s="1"/>
      <c r="I1096" s="1"/>
      <c r="J1096" s="1"/>
    </row>
    <row r="1097" spans="1:10">
      <c r="A1097" s="5" t="s">
        <v>28</v>
      </c>
      <c r="B1097" s="1"/>
      <c r="C1097" s="1"/>
      <c r="D1097" s="1"/>
      <c r="E1097" s="1"/>
      <c r="F1097" s="1"/>
      <c r="G1097" s="1"/>
      <c r="H1097" s="1"/>
      <c r="I1097" s="1"/>
      <c r="J1097" s="1"/>
    </row>
    <row r="1098" spans="1:10">
      <c r="A1098" s="5" t="s">
        <v>31</v>
      </c>
      <c r="B1098" s="1"/>
      <c r="C1098" s="1"/>
      <c r="D1098" s="1"/>
      <c r="E1098" s="1"/>
      <c r="F1098" s="1"/>
      <c r="G1098" s="1"/>
      <c r="H1098" s="1"/>
      <c r="I1098" s="1"/>
      <c r="J1098" s="1"/>
    </row>
    <row r="1099" spans="1:10">
      <c r="A1099" s="6" t="s">
        <v>29</v>
      </c>
      <c r="B1099" s="1"/>
      <c r="C1099" s="1"/>
      <c r="D1099" s="1"/>
      <c r="E1099" s="1"/>
      <c r="F1099" s="1"/>
      <c r="G1099" s="1"/>
      <c r="H1099" s="1"/>
      <c r="I1099" s="1"/>
      <c r="J1099" s="1"/>
    </row>
    <row r="1100" spans="1:10">
      <c r="A1100" s="7" t="s">
        <v>30</v>
      </c>
      <c r="B1100" s="1"/>
      <c r="C1100" s="1"/>
      <c r="D1100" s="1"/>
      <c r="E1100" s="1"/>
      <c r="F1100" s="1"/>
      <c r="G1100" s="1"/>
      <c r="H1100" s="1"/>
      <c r="I1100" s="1"/>
      <c r="J1100" s="1"/>
    </row>
    <row r="1103" spans="1:10">
      <c r="A1103" s="72" t="s">
        <v>97</v>
      </c>
      <c r="B1103" s="72"/>
      <c r="C1103" s="72"/>
      <c r="D1103" s="72"/>
      <c r="E1103" s="72"/>
      <c r="F1103" s="72"/>
      <c r="G1103" s="72"/>
      <c r="H1103" s="72"/>
      <c r="I1103" s="72"/>
      <c r="J1103" s="72"/>
    </row>
    <row r="1104" spans="1:10">
      <c r="A1104" s="72" t="s">
        <v>93</v>
      </c>
      <c r="B1104" s="72"/>
      <c r="C1104" s="72"/>
      <c r="D1104" s="72"/>
      <c r="E1104" s="72"/>
      <c r="F1104" s="72"/>
      <c r="G1104" s="72"/>
      <c r="H1104" s="72"/>
      <c r="I1104" s="72"/>
      <c r="J1104" s="72"/>
    </row>
    <row r="1105" spans="1:10">
      <c r="A1105" s="72" t="s">
        <v>173</v>
      </c>
      <c r="B1105" s="72"/>
      <c r="C1105" s="72"/>
      <c r="D1105" s="72"/>
      <c r="E1105" s="72"/>
      <c r="F1105" s="72"/>
      <c r="G1105" s="72"/>
      <c r="H1105" s="72"/>
      <c r="I1105" s="72"/>
      <c r="J1105" s="72"/>
    </row>
    <row r="1106" spans="1:10">
      <c r="A1106" s="76" t="s">
        <v>5</v>
      </c>
      <c r="B1106" s="82" t="s">
        <v>24</v>
      </c>
      <c r="C1106" s="83"/>
      <c r="D1106" s="84"/>
      <c r="E1106" s="83" t="s">
        <v>25</v>
      </c>
      <c r="F1106" s="83"/>
      <c r="G1106" s="84"/>
      <c r="H1106" s="83" t="s">
        <v>1</v>
      </c>
      <c r="I1106" s="83"/>
      <c r="J1106" s="84"/>
    </row>
    <row r="1107" spans="1:10">
      <c r="A1107" s="77"/>
      <c r="B1107" s="12" t="s">
        <v>2</v>
      </c>
      <c r="C1107" s="12" t="s">
        <v>3</v>
      </c>
      <c r="D1107" s="13" t="s">
        <v>1</v>
      </c>
      <c r="E1107" s="12" t="s">
        <v>2</v>
      </c>
      <c r="F1107" s="12" t="s">
        <v>3</v>
      </c>
      <c r="G1107" s="13" t="s">
        <v>1</v>
      </c>
      <c r="H1107" s="12" t="s">
        <v>2</v>
      </c>
      <c r="I1107" s="12" t="s">
        <v>3</v>
      </c>
      <c r="J1107" s="13" t="s">
        <v>1</v>
      </c>
    </row>
    <row r="1108" spans="1:10">
      <c r="A1108" s="19" t="s">
        <v>6</v>
      </c>
      <c r="B1108" s="15">
        <f>+B1070-B1060</f>
        <v>113585</v>
      </c>
      <c r="C1108" s="15">
        <f t="shared" ref="C1108:J1108" si="238">+C1070-C1060</f>
        <v>100777</v>
      </c>
      <c r="D1108" s="16">
        <f t="shared" si="238"/>
        <v>214362</v>
      </c>
      <c r="E1108" s="15">
        <f t="shared" si="238"/>
        <v>50636</v>
      </c>
      <c r="F1108" s="15">
        <f t="shared" si="238"/>
        <v>130685</v>
      </c>
      <c r="G1108" s="16">
        <f t="shared" si="238"/>
        <v>181321</v>
      </c>
      <c r="H1108" s="15">
        <f t="shared" si="238"/>
        <v>164221</v>
      </c>
      <c r="I1108" s="15">
        <f t="shared" si="238"/>
        <v>231462</v>
      </c>
      <c r="J1108" s="16">
        <f t="shared" si="238"/>
        <v>395683</v>
      </c>
    </row>
    <row r="1109" spans="1:10">
      <c r="A1109" s="20" t="s">
        <v>7</v>
      </c>
      <c r="B1109" s="23">
        <f>+B1108/B1060*100</f>
        <v>55.788036404536321</v>
      </c>
      <c r="C1109" s="23">
        <f t="shared" ref="C1109:J1109" si="239">+C1108/C1060*100</f>
        <v>89.180818208366148</v>
      </c>
      <c r="D1109" s="24">
        <f t="shared" si="239"/>
        <v>67.706661949943779</v>
      </c>
      <c r="E1109" s="23">
        <f t="shared" si="239"/>
        <v>30.233696755472227</v>
      </c>
      <c r="F1109" s="23">
        <f t="shared" si="239"/>
        <v>41.569252399174246</v>
      </c>
      <c r="G1109" s="24">
        <f t="shared" si="239"/>
        <v>37.629316338114108</v>
      </c>
      <c r="H1109" s="23">
        <f t="shared" si="239"/>
        <v>44.254519878302155</v>
      </c>
      <c r="I1109" s="23">
        <f t="shared" si="239"/>
        <v>54.158106799069685</v>
      </c>
      <c r="J1109" s="24">
        <f t="shared" si="239"/>
        <v>49.555459537988519</v>
      </c>
    </row>
    <row r="1110" spans="1:10">
      <c r="A1110" s="3" t="s">
        <v>26</v>
      </c>
      <c r="B1110" s="1"/>
      <c r="C1110" s="1"/>
      <c r="D1110" s="1"/>
      <c r="E1110" s="1"/>
      <c r="F1110" s="1"/>
      <c r="G1110" s="1"/>
      <c r="H1110" s="1"/>
      <c r="I1110" s="1"/>
      <c r="J1110" s="1"/>
    </row>
    <row r="1111" spans="1:10">
      <c r="A1111" s="4" t="s">
        <v>27</v>
      </c>
      <c r="B1111" s="1"/>
      <c r="C1111" s="1"/>
      <c r="D1111" s="1"/>
      <c r="E1111" s="1"/>
      <c r="F1111" s="1"/>
      <c r="G1111" s="1"/>
      <c r="H1111" s="1"/>
      <c r="I1111" s="1"/>
      <c r="J1111" s="1"/>
    </row>
    <row r="1112" spans="1:10">
      <c r="A1112" s="5" t="s">
        <v>28</v>
      </c>
      <c r="B1112" s="1"/>
      <c r="C1112" s="1"/>
      <c r="D1112" s="1"/>
      <c r="E1112" s="1"/>
      <c r="F1112" s="1"/>
      <c r="G1112" s="1"/>
      <c r="H1112" s="1"/>
      <c r="I1112" s="1"/>
      <c r="J1112" s="1"/>
    </row>
    <row r="1113" spans="1:10">
      <c r="A1113" s="5" t="s">
        <v>31</v>
      </c>
      <c r="B1113" s="1"/>
      <c r="C1113" s="1"/>
      <c r="D1113" s="1"/>
      <c r="E1113" s="1"/>
      <c r="F1113" s="1"/>
      <c r="G1113" s="1"/>
      <c r="H1113" s="1"/>
      <c r="I1113" s="1"/>
      <c r="J1113" s="1"/>
    </row>
    <row r="1114" spans="1:10">
      <c r="A1114" s="6" t="s">
        <v>29</v>
      </c>
      <c r="B1114" s="1"/>
      <c r="C1114" s="1"/>
      <c r="D1114" s="1"/>
      <c r="E1114" s="1"/>
      <c r="F1114" s="1"/>
      <c r="G1114" s="1"/>
      <c r="H1114" s="1"/>
      <c r="I1114" s="1"/>
      <c r="J1114" s="1"/>
    </row>
    <row r="1115" spans="1:10">
      <c r="A1115" s="7" t="s">
        <v>30</v>
      </c>
      <c r="B1115" s="1"/>
      <c r="C1115" s="1"/>
      <c r="D1115" s="1"/>
      <c r="E1115" s="1"/>
      <c r="F1115" s="1"/>
      <c r="G1115" s="1"/>
      <c r="H1115" s="1"/>
      <c r="I1115" s="1"/>
      <c r="J1115" s="1"/>
    </row>
    <row r="1118" spans="1:10">
      <c r="A1118" s="72" t="s">
        <v>99</v>
      </c>
      <c r="B1118" s="72"/>
      <c r="C1118" s="72"/>
      <c r="D1118" s="72"/>
      <c r="E1118" s="72"/>
      <c r="F1118" s="72"/>
      <c r="G1118" s="72"/>
      <c r="H1118" s="72"/>
      <c r="I1118" s="72"/>
      <c r="J1118" s="72"/>
    </row>
    <row r="1119" spans="1:10">
      <c r="A1119" s="72" t="s">
        <v>94</v>
      </c>
      <c r="B1119" s="72"/>
      <c r="C1119" s="72"/>
      <c r="D1119" s="72"/>
      <c r="E1119" s="72"/>
      <c r="F1119" s="72"/>
      <c r="G1119" s="72"/>
      <c r="H1119" s="72"/>
      <c r="I1119" s="72"/>
      <c r="J1119" s="72"/>
    </row>
    <row r="1120" spans="1:10">
      <c r="A1120" s="80" t="s">
        <v>0</v>
      </c>
      <c r="B1120" s="82" t="s">
        <v>8</v>
      </c>
      <c r="C1120" s="83"/>
      <c r="D1120" s="84"/>
      <c r="E1120" s="83" t="s">
        <v>3</v>
      </c>
      <c r="F1120" s="83"/>
      <c r="G1120" s="84"/>
      <c r="H1120" s="83" t="s">
        <v>1</v>
      </c>
      <c r="I1120" s="83"/>
      <c r="J1120" s="84"/>
    </row>
    <row r="1121" spans="1:10">
      <c r="A1121" s="81"/>
      <c r="B1121" s="12" t="s">
        <v>24</v>
      </c>
      <c r="C1121" s="12" t="s">
        <v>25</v>
      </c>
      <c r="D1121" s="13" t="s">
        <v>1</v>
      </c>
      <c r="E1121" s="12" t="s">
        <v>24</v>
      </c>
      <c r="F1121" s="12" t="s">
        <v>25</v>
      </c>
      <c r="G1121" s="13" t="s">
        <v>1</v>
      </c>
      <c r="H1121" s="12" t="s">
        <v>24</v>
      </c>
      <c r="I1121" s="12" t="s">
        <v>25</v>
      </c>
      <c r="J1121" s="13" t="s">
        <v>1</v>
      </c>
    </row>
    <row r="1122" spans="1:10">
      <c r="A1122" s="19">
        <v>2007</v>
      </c>
      <c r="B1122" s="15">
        <f t="shared" ref="B1122:B1132" si="240">+B1060</f>
        <v>203601</v>
      </c>
      <c r="C1122" s="15">
        <f t="shared" ref="C1122:C1132" si="241">+E1060</f>
        <v>167482</v>
      </c>
      <c r="D1122" s="16">
        <f>+B1122+C1122</f>
        <v>371083</v>
      </c>
      <c r="E1122" s="15">
        <f t="shared" ref="E1122:E1132" si="242">+C1060</f>
        <v>113003</v>
      </c>
      <c r="F1122" s="15">
        <f t="shared" ref="F1122:F1132" si="243">+F1060</f>
        <v>314379</v>
      </c>
      <c r="G1122" s="16">
        <f t="shared" ref="G1122:G1132" si="244">+F1122+E1122</f>
        <v>427382</v>
      </c>
      <c r="H1122" s="15">
        <f t="shared" ref="H1122:I1132" si="245">+B1122+E1122</f>
        <v>316604</v>
      </c>
      <c r="I1122" s="15">
        <f t="shared" si="245"/>
        <v>481861</v>
      </c>
      <c r="J1122" s="16">
        <f t="shared" ref="J1122:J1132" si="246">+G1122+D1122</f>
        <v>798465</v>
      </c>
    </row>
    <row r="1123" spans="1:10">
      <c r="A1123" s="19">
        <v>2008</v>
      </c>
      <c r="B1123" s="15">
        <f t="shared" si="240"/>
        <v>213131</v>
      </c>
      <c r="C1123" s="15">
        <f t="shared" si="241"/>
        <v>177980</v>
      </c>
      <c r="D1123" s="16">
        <f t="shared" ref="D1123:D1132" si="247">+B1123+C1123</f>
        <v>391111</v>
      </c>
      <c r="E1123" s="15">
        <f t="shared" si="242"/>
        <v>139444</v>
      </c>
      <c r="F1123" s="15">
        <f t="shared" si="243"/>
        <v>320037</v>
      </c>
      <c r="G1123" s="16">
        <f t="shared" si="244"/>
        <v>459481</v>
      </c>
      <c r="H1123" s="15">
        <f t="shared" si="245"/>
        <v>352575</v>
      </c>
      <c r="I1123" s="15">
        <f t="shared" si="245"/>
        <v>498017</v>
      </c>
      <c r="J1123" s="16">
        <f t="shared" si="246"/>
        <v>850592</v>
      </c>
    </row>
    <row r="1124" spans="1:10">
      <c r="A1124" s="19">
        <v>2009</v>
      </c>
      <c r="B1124" s="15">
        <f t="shared" si="240"/>
        <v>217188</v>
      </c>
      <c r="C1124" s="15">
        <f t="shared" si="241"/>
        <v>172047</v>
      </c>
      <c r="D1124" s="16">
        <f t="shared" si="247"/>
        <v>389235</v>
      </c>
      <c r="E1124" s="15">
        <f t="shared" si="242"/>
        <v>129511</v>
      </c>
      <c r="F1124" s="15">
        <f t="shared" si="243"/>
        <v>336991</v>
      </c>
      <c r="G1124" s="16">
        <f t="shared" si="244"/>
        <v>466502</v>
      </c>
      <c r="H1124" s="15">
        <f t="shared" si="245"/>
        <v>346699</v>
      </c>
      <c r="I1124" s="15">
        <f t="shared" si="245"/>
        <v>509038</v>
      </c>
      <c r="J1124" s="16">
        <f t="shared" si="246"/>
        <v>855737</v>
      </c>
    </row>
    <row r="1125" spans="1:10">
      <c r="A1125" s="19">
        <v>2010</v>
      </c>
      <c r="B1125" s="15">
        <f t="shared" si="240"/>
        <v>232719</v>
      </c>
      <c r="C1125" s="15">
        <f t="shared" si="241"/>
        <v>176662</v>
      </c>
      <c r="D1125" s="16">
        <f t="shared" si="247"/>
        <v>409381</v>
      </c>
      <c r="E1125" s="15">
        <f t="shared" si="242"/>
        <v>141294</v>
      </c>
      <c r="F1125" s="15">
        <f t="shared" si="243"/>
        <v>342066</v>
      </c>
      <c r="G1125" s="16">
        <f t="shared" si="244"/>
        <v>483360</v>
      </c>
      <c r="H1125" s="15">
        <f t="shared" si="245"/>
        <v>374013</v>
      </c>
      <c r="I1125" s="15">
        <f t="shared" si="245"/>
        <v>518728</v>
      </c>
      <c r="J1125" s="16">
        <f t="shared" si="246"/>
        <v>892741</v>
      </c>
    </row>
    <row r="1126" spans="1:10">
      <c r="A1126" s="19">
        <v>2011</v>
      </c>
      <c r="B1126" s="15">
        <f t="shared" si="240"/>
        <v>247584</v>
      </c>
      <c r="C1126" s="15">
        <f t="shared" si="241"/>
        <v>197174</v>
      </c>
      <c r="D1126" s="16">
        <f t="shared" si="247"/>
        <v>444758</v>
      </c>
      <c r="E1126" s="15">
        <f t="shared" si="242"/>
        <v>136699</v>
      </c>
      <c r="F1126" s="15">
        <f t="shared" si="243"/>
        <v>344759</v>
      </c>
      <c r="G1126" s="16">
        <f t="shared" si="244"/>
        <v>481458</v>
      </c>
      <c r="H1126" s="15">
        <f t="shared" si="245"/>
        <v>384283</v>
      </c>
      <c r="I1126" s="15">
        <f t="shared" si="245"/>
        <v>541933</v>
      </c>
      <c r="J1126" s="16">
        <f t="shared" si="246"/>
        <v>926216</v>
      </c>
    </row>
    <row r="1127" spans="1:10">
      <c r="A1127" s="19">
        <v>2012</v>
      </c>
      <c r="B1127" s="15">
        <f t="shared" si="240"/>
        <v>268624</v>
      </c>
      <c r="C1127" s="15">
        <f t="shared" si="241"/>
        <v>193571</v>
      </c>
      <c r="D1127" s="16">
        <f t="shared" si="247"/>
        <v>462195</v>
      </c>
      <c r="E1127" s="15">
        <f t="shared" si="242"/>
        <v>159118</v>
      </c>
      <c r="F1127" s="15">
        <f t="shared" si="243"/>
        <v>358415</v>
      </c>
      <c r="G1127" s="16">
        <f t="shared" si="244"/>
        <v>517533</v>
      </c>
      <c r="H1127" s="15">
        <f t="shared" si="245"/>
        <v>427742</v>
      </c>
      <c r="I1127" s="15">
        <f t="shared" si="245"/>
        <v>551986</v>
      </c>
      <c r="J1127" s="16">
        <f t="shared" si="246"/>
        <v>979728</v>
      </c>
    </row>
    <row r="1128" spans="1:10">
      <c r="A1128" s="19">
        <v>2013</v>
      </c>
      <c r="B1128" s="15">
        <f t="shared" si="240"/>
        <v>284705</v>
      </c>
      <c r="C1128" s="15">
        <f t="shared" si="241"/>
        <v>212793</v>
      </c>
      <c r="D1128" s="16">
        <f t="shared" si="247"/>
        <v>497498</v>
      </c>
      <c r="E1128" s="15">
        <f t="shared" si="242"/>
        <v>160792</v>
      </c>
      <c r="F1128" s="15">
        <f t="shared" si="243"/>
        <v>401328</v>
      </c>
      <c r="G1128" s="16">
        <f t="shared" si="244"/>
        <v>562120</v>
      </c>
      <c r="H1128" s="15">
        <f t="shared" si="245"/>
        <v>445497</v>
      </c>
      <c r="I1128" s="15">
        <f t="shared" si="245"/>
        <v>614121</v>
      </c>
      <c r="J1128" s="16">
        <f t="shared" si="246"/>
        <v>1059618</v>
      </c>
    </row>
    <row r="1129" spans="1:10">
      <c r="A1129" s="19">
        <v>2014</v>
      </c>
      <c r="B1129" s="15">
        <f t="shared" si="240"/>
        <v>256352</v>
      </c>
      <c r="C1129" s="15">
        <f t="shared" si="241"/>
        <v>231941</v>
      </c>
      <c r="D1129" s="16">
        <f t="shared" si="247"/>
        <v>488293</v>
      </c>
      <c r="E1129" s="15">
        <f t="shared" si="242"/>
        <v>186567</v>
      </c>
      <c r="F1129" s="15">
        <f t="shared" si="243"/>
        <v>392976</v>
      </c>
      <c r="G1129" s="16">
        <f t="shared" si="244"/>
        <v>579543</v>
      </c>
      <c r="H1129" s="15">
        <f t="shared" si="245"/>
        <v>442919</v>
      </c>
      <c r="I1129" s="15">
        <f t="shared" si="245"/>
        <v>624917</v>
      </c>
      <c r="J1129" s="16">
        <f t="shared" si="246"/>
        <v>1067836</v>
      </c>
    </row>
    <row r="1130" spans="1:10">
      <c r="A1130" s="19">
        <v>2015</v>
      </c>
      <c r="B1130" s="15">
        <f t="shared" si="240"/>
        <v>302750</v>
      </c>
      <c r="C1130" s="15">
        <f t="shared" si="241"/>
        <v>205996</v>
      </c>
      <c r="D1130" s="16">
        <f t="shared" si="247"/>
        <v>508746</v>
      </c>
      <c r="E1130" s="15">
        <f t="shared" si="242"/>
        <v>200190</v>
      </c>
      <c r="F1130" s="15">
        <f t="shared" si="243"/>
        <v>411471</v>
      </c>
      <c r="G1130" s="16">
        <f t="shared" si="244"/>
        <v>611661</v>
      </c>
      <c r="H1130" s="15">
        <f t="shared" si="245"/>
        <v>502940</v>
      </c>
      <c r="I1130" s="15">
        <f t="shared" si="245"/>
        <v>617467</v>
      </c>
      <c r="J1130" s="16">
        <f t="shared" si="246"/>
        <v>1120407</v>
      </c>
    </row>
    <row r="1131" spans="1:10">
      <c r="A1131" s="19">
        <v>2016</v>
      </c>
      <c r="B1131" s="15">
        <f t="shared" si="240"/>
        <v>321816</v>
      </c>
      <c r="C1131" s="15">
        <f t="shared" si="241"/>
        <v>202058</v>
      </c>
      <c r="D1131" s="16">
        <f t="shared" si="247"/>
        <v>523874</v>
      </c>
      <c r="E1131" s="15">
        <f t="shared" si="242"/>
        <v>180695</v>
      </c>
      <c r="F1131" s="15">
        <f t="shared" si="243"/>
        <v>434830</v>
      </c>
      <c r="G1131" s="16">
        <f t="shared" si="244"/>
        <v>615525</v>
      </c>
      <c r="H1131" s="15">
        <f t="shared" si="245"/>
        <v>502511</v>
      </c>
      <c r="I1131" s="15">
        <f t="shared" si="245"/>
        <v>636888</v>
      </c>
      <c r="J1131" s="16">
        <f t="shared" si="246"/>
        <v>1139399</v>
      </c>
    </row>
    <row r="1132" spans="1:10">
      <c r="A1132" s="20">
        <v>2017</v>
      </c>
      <c r="B1132" s="17">
        <f t="shared" si="240"/>
        <v>317186</v>
      </c>
      <c r="C1132" s="17">
        <f t="shared" si="241"/>
        <v>218118</v>
      </c>
      <c r="D1132" s="18">
        <f t="shared" si="247"/>
        <v>535304</v>
      </c>
      <c r="E1132" s="17">
        <f t="shared" si="242"/>
        <v>213780</v>
      </c>
      <c r="F1132" s="17">
        <f t="shared" si="243"/>
        <v>445064</v>
      </c>
      <c r="G1132" s="18">
        <f t="shared" si="244"/>
        <v>658844</v>
      </c>
      <c r="H1132" s="17">
        <f t="shared" si="245"/>
        <v>530966</v>
      </c>
      <c r="I1132" s="17">
        <f t="shared" si="245"/>
        <v>663182</v>
      </c>
      <c r="J1132" s="18">
        <f t="shared" si="246"/>
        <v>1194148</v>
      </c>
    </row>
    <row r="1133" spans="1:10">
      <c r="A1133" s="3" t="s">
        <v>26</v>
      </c>
    </row>
    <row r="1134" spans="1:10">
      <c r="A1134" s="4" t="s">
        <v>27</v>
      </c>
    </row>
    <row r="1135" spans="1:10">
      <c r="A1135" s="5" t="s">
        <v>28</v>
      </c>
    </row>
    <row r="1136" spans="1:10">
      <c r="A1136" s="5" t="s">
        <v>31</v>
      </c>
    </row>
    <row r="1137" spans="1:10">
      <c r="A1137" s="6" t="s">
        <v>29</v>
      </c>
    </row>
    <row r="1138" spans="1:10">
      <c r="A1138" s="7" t="s">
        <v>30</v>
      </c>
    </row>
    <row r="1141" spans="1:10">
      <c r="A1141" s="72" t="s">
        <v>100</v>
      </c>
      <c r="B1141" s="72"/>
      <c r="C1141" s="72"/>
      <c r="D1141" s="72"/>
      <c r="E1141" s="72"/>
      <c r="F1141" s="72"/>
      <c r="G1141" s="72"/>
      <c r="H1141" s="72"/>
      <c r="I1141" s="72"/>
      <c r="J1141" s="72"/>
    </row>
    <row r="1142" spans="1:10">
      <c r="A1142" s="72" t="s">
        <v>94</v>
      </c>
      <c r="B1142" s="72"/>
      <c r="C1142" s="72"/>
      <c r="D1142" s="72"/>
      <c r="E1142" s="72"/>
      <c r="F1142" s="72"/>
      <c r="G1142" s="72"/>
      <c r="H1142" s="72"/>
      <c r="I1142" s="72"/>
      <c r="J1142" s="72"/>
    </row>
    <row r="1143" spans="1:10">
      <c r="A1143" s="72" t="s">
        <v>4</v>
      </c>
      <c r="B1143" s="72"/>
      <c r="C1143" s="72"/>
      <c r="D1143" s="72"/>
      <c r="E1143" s="72"/>
      <c r="F1143" s="72"/>
      <c r="G1143" s="72"/>
      <c r="H1143" s="72"/>
      <c r="I1143" s="72"/>
      <c r="J1143" s="72"/>
    </row>
    <row r="1144" spans="1:10">
      <c r="A1144" s="80" t="s">
        <v>0</v>
      </c>
      <c r="B1144" s="82" t="s">
        <v>8</v>
      </c>
      <c r="C1144" s="83"/>
      <c r="D1144" s="84"/>
      <c r="E1144" s="83" t="s">
        <v>3</v>
      </c>
      <c r="F1144" s="83"/>
      <c r="G1144" s="84"/>
      <c r="H1144" s="83" t="s">
        <v>1</v>
      </c>
      <c r="I1144" s="83"/>
      <c r="J1144" s="84"/>
    </row>
    <row r="1145" spans="1:10">
      <c r="A1145" s="81"/>
      <c r="B1145" s="12" t="s">
        <v>24</v>
      </c>
      <c r="C1145" s="12" t="s">
        <v>25</v>
      </c>
      <c r="D1145" s="13" t="s">
        <v>1</v>
      </c>
      <c r="E1145" s="12" t="s">
        <v>24</v>
      </c>
      <c r="F1145" s="12" t="s">
        <v>25</v>
      </c>
      <c r="G1145" s="13" t="s">
        <v>1</v>
      </c>
      <c r="H1145" s="12" t="s">
        <v>24</v>
      </c>
      <c r="I1145" s="12" t="s">
        <v>25</v>
      </c>
      <c r="J1145" s="13" t="s">
        <v>1</v>
      </c>
    </row>
    <row r="1146" spans="1:10">
      <c r="A1146" s="19">
        <v>2007</v>
      </c>
      <c r="B1146" s="21">
        <f t="shared" ref="B1146:B1156" si="248">(B1122/$D1122)*100</f>
        <v>54.866700980643145</v>
      </c>
      <c r="C1146" s="21">
        <f t="shared" ref="C1146:D1146" si="249">(C1122/$D1122)*100</f>
        <v>45.133299019356855</v>
      </c>
      <c r="D1146" s="22">
        <f t="shared" si="249"/>
        <v>100</v>
      </c>
      <c r="E1146" s="21">
        <f t="shared" ref="E1146:E1156" si="250">+(E1122/$G1122)*100</f>
        <v>26.440748557496573</v>
      </c>
      <c r="F1146" s="21">
        <f t="shared" ref="F1146:G1146" si="251">+(F1122/$G1122)*100</f>
        <v>73.559251442503424</v>
      </c>
      <c r="G1146" s="22">
        <f t="shared" si="251"/>
        <v>100</v>
      </c>
      <c r="H1146" s="21">
        <f t="shared" ref="H1146:H1156" si="252">+H1122/$J1122*100</f>
        <v>39.651581471949306</v>
      </c>
      <c r="I1146" s="21">
        <f t="shared" ref="I1146:J1146" si="253">+I1122/$J1122*100</f>
        <v>60.348418528050694</v>
      </c>
      <c r="J1146" s="22">
        <f t="shared" si="253"/>
        <v>100</v>
      </c>
    </row>
    <row r="1147" spans="1:10">
      <c r="A1147" s="19">
        <v>2008</v>
      </c>
      <c r="B1147" s="21">
        <f t="shared" si="248"/>
        <v>54.493737072084393</v>
      </c>
      <c r="C1147" s="21">
        <f t="shared" ref="C1147:D1156" si="254">(C1123/$D1123)*100</f>
        <v>45.5062629279156</v>
      </c>
      <c r="D1147" s="22">
        <f t="shared" si="254"/>
        <v>100</v>
      </c>
      <c r="E1147" s="21">
        <f t="shared" si="250"/>
        <v>30.348153677736398</v>
      </c>
      <c r="F1147" s="21">
        <f t="shared" ref="F1147:G1156" si="255">+(F1123/$G1123)*100</f>
        <v>69.651846322263594</v>
      </c>
      <c r="G1147" s="22">
        <f t="shared" si="255"/>
        <v>100</v>
      </c>
      <c r="H1147" s="21">
        <f t="shared" si="252"/>
        <v>41.45054268086227</v>
      </c>
      <c r="I1147" s="21">
        <f t="shared" ref="I1147:J1156" si="256">+I1123/$J1123*100</f>
        <v>58.54945731913773</v>
      </c>
      <c r="J1147" s="22">
        <f t="shared" si="256"/>
        <v>100</v>
      </c>
    </row>
    <row r="1148" spans="1:10">
      <c r="A1148" s="19">
        <v>2009</v>
      </c>
      <c r="B1148" s="21">
        <f t="shared" si="248"/>
        <v>55.798682030136035</v>
      </c>
      <c r="C1148" s="21">
        <f t="shared" si="254"/>
        <v>44.201317969863965</v>
      </c>
      <c r="D1148" s="22">
        <f t="shared" si="254"/>
        <v>100</v>
      </c>
      <c r="E1148" s="21">
        <f t="shared" si="250"/>
        <v>27.762153216920826</v>
      </c>
      <c r="F1148" s="21">
        <f t="shared" si="255"/>
        <v>72.237846783079178</v>
      </c>
      <c r="G1148" s="22">
        <f t="shared" si="255"/>
        <v>100</v>
      </c>
      <c r="H1148" s="21">
        <f t="shared" si="252"/>
        <v>40.51466747376822</v>
      </c>
      <c r="I1148" s="21">
        <f t="shared" si="256"/>
        <v>59.485332526231772</v>
      </c>
      <c r="J1148" s="22">
        <f t="shared" si="256"/>
        <v>100</v>
      </c>
    </row>
    <row r="1149" spans="1:10">
      <c r="A1149" s="19">
        <v>2010</v>
      </c>
      <c r="B1149" s="21">
        <f t="shared" si="248"/>
        <v>56.846556142077922</v>
      </c>
      <c r="C1149" s="21">
        <f t="shared" si="254"/>
        <v>43.153443857922078</v>
      </c>
      <c r="D1149" s="22">
        <f t="shared" si="254"/>
        <v>100</v>
      </c>
      <c r="E1149" s="21">
        <f t="shared" si="250"/>
        <v>29.23162859980139</v>
      </c>
      <c r="F1149" s="21">
        <f t="shared" si="255"/>
        <v>70.768371400198617</v>
      </c>
      <c r="G1149" s="22">
        <f t="shared" si="255"/>
        <v>100</v>
      </c>
      <c r="H1149" s="21">
        <f t="shared" si="252"/>
        <v>41.89490568933207</v>
      </c>
      <c r="I1149" s="21">
        <f t="shared" si="256"/>
        <v>58.105094310667923</v>
      </c>
      <c r="J1149" s="22">
        <f t="shared" si="256"/>
        <v>100</v>
      </c>
    </row>
    <row r="1150" spans="1:10">
      <c r="A1150" s="19">
        <v>2011</v>
      </c>
      <c r="B1150" s="21">
        <f t="shared" si="248"/>
        <v>55.667126842012962</v>
      </c>
      <c r="C1150" s="21">
        <f t="shared" si="254"/>
        <v>44.332873157987038</v>
      </c>
      <c r="D1150" s="22">
        <f t="shared" si="254"/>
        <v>100</v>
      </c>
      <c r="E1150" s="21">
        <f t="shared" si="250"/>
        <v>28.392715460123206</v>
      </c>
      <c r="F1150" s="21">
        <f t="shared" si="255"/>
        <v>71.607284539876787</v>
      </c>
      <c r="G1150" s="22">
        <f t="shared" si="255"/>
        <v>100</v>
      </c>
      <c r="H1150" s="21">
        <f t="shared" si="252"/>
        <v>41.489566148716925</v>
      </c>
      <c r="I1150" s="21">
        <f t="shared" si="256"/>
        <v>58.510433851283075</v>
      </c>
      <c r="J1150" s="22">
        <f t="shared" si="256"/>
        <v>100</v>
      </c>
    </row>
    <row r="1151" spans="1:10">
      <c r="A1151" s="19">
        <v>2012</v>
      </c>
      <c r="B1151" s="21">
        <f t="shared" si="248"/>
        <v>58.119192115881823</v>
      </c>
      <c r="C1151" s="21">
        <f t="shared" si="254"/>
        <v>41.880807884118177</v>
      </c>
      <c r="D1151" s="22">
        <f t="shared" si="254"/>
        <v>100</v>
      </c>
      <c r="E1151" s="21">
        <f t="shared" si="250"/>
        <v>30.745479032254945</v>
      </c>
      <c r="F1151" s="21">
        <f t="shared" si="255"/>
        <v>69.254520967745052</v>
      </c>
      <c r="G1151" s="22">
        <f t="shared" si="255"/>
        <v>100</v>
      </c>
      <c r="H1151" s="21">
        <f t="shared" si="252"/>
        <v>43.659260529453071</v>
      </c>
      <c r="I1151" s="21">
        <f t="shared" si="256"/>
        <v>56.340739470546929</v>
      </c>
      <c r="J1151" s="22">
        <f t="shared" si="256"/>
        <v>100</v>
      </c>
    </row>
    <row r="1152" spans="1:10">
      <c r="A1152" s="19">
        <v>2013</v>
      </c>
      <c r="B1152" s="21">
        <f t="shared" si="248"/>
        <v>57.227365738153722</v>
      </c>
      <c r="C1152" s="21">
        <f t="shared" si="254"/>
        <v>42.772634261846278</v>
      </c>
      <c r="D1152" s="22">
        <f t="shared" si="254"/>
        <v>100</v>
      </c>
      <c r="E1152" s="21">
        <f t="shared" si="250"/>
        <v>28.604568419554543</v>
      </c>
      <c r="F1152" s="21">
        <f t="shared" si="255"/>
        <v>71.395431580445461</v>
      </c>
      <c r="G1152" s="22">
        <f t="shared" si="255"/>
        <v>100</v>
      </c>
      <c r="H1152" s="21">
        <f t="shared" si="252"/>
        <v>42.043170274570649</v>
      </c>
      <c r="I1152" s="21">
        <f t="shared" si="256"/>
        <v>57.956829725429351</v>
      </c>
      <c r="J1152" s="22">
        <f t="shared" si="256"/>
        <v>100</v>
      </c>
    </row>
    <row r="1153" spans="1:10">
      <c r="A1153" s="19">
        <v>2014</v>
      </c>
      <c r="B1153" s="21">
        <f t="shared" si="248"/>
        <v>52.499626248993948</v>
      </c>
      <c r="C1153" s="21">
        <f t="shared" si="254"/>
        <v>47.500373751006052</v>
      </c>
      <c r="D1153" s="22">
        <f t="shared" si="254"/>
        <v>100</v>
      </c>
      <c r="E1153" s="21">
        <f t="shared" si="250"/>
        <v>32.192089284142853</v>
      </c>
      <c r="F1153" s="21">
        <f t="shared" si="255"/>
        <v>67.807910715857147</v>
      </c>
      <c r="G1153" s="22">
        <f t="shared" si="255"/>
        <v>100</v>
      </c>
      <c r="H1153" s="21">
        <f t="shared" si="252"/>
        <v>41.478185788828995</v>
      </c>
      <c r="I1153" s="21">
        <f t="shared" si="256"/>
        <v>58.521814211171005</v>
      </c>
      <c r="J1153" s="22">
        <f t="shared" si="256"/>
        <v>100</v>
      </c>
    </row>
    <row r="1154" spans="1:10">
      <c r="A1154" s="19">
        <v>2015</v>
      </c>
      <c r="B1154" s="21">
        <f t="shared" si="248"/>
        <v>59.509067393158865</v>
      </c>
      <c r="C1154" s="21">
        <f t="shared" si="254"/>
        <v>40.490932606841135</v>
      </c>
      <c r="D1154" s="22">
        <f t="shared" si="254"/>
        <v>100</v>
      </c>
      <c r="E1154" s="21">
        <f t="shared" si="250"/>
        <v>32.728913564866815</v>
      </c>
      <c r="F1154" s="21">
        <f t="shared" si="255"/>
        <v>67.271086435133185</v>
      </c>
      <c r="G1154" s="22">
        <f t="shared" si="255"/>
        <v>100</v>
      </c>
      <c r="H1154" s="21">
        <f t="shared" si="252"/>
        <v>44.889044784618449</v>
      </c>
      <c r="I1154" s="21">
        <f t="shared" si="256"/>
        <v>55.110955215381551</v>
      </c>
      <c r="J1154" s="22">
        <f t="shared" si="256"/>
        <v>100</v>
      </c>
    </row>
    <row r="1155" spans="1:10">
      <c r="A1155" s="19">
        <v>2016</v>
      </c>
      <c r="B1155" s="21">
        <f t="shared" si="248"/>
        <v>61.430038520712991</v>
      </c>
      <c r="C1155" s="21">
        <f t="shared" si="254"/>
        <v>38.569961479287002</v>
      </c>
      <c r="D1155" s="22">
        <f t="shared" si="254"/>
        <v>100</v>
      </c>
      <c r="E1155" s="21">
        <f t="shared" si="250"/>
        <v>29.35624060761139</v>
      </c>
      <c r="F1155" s="21">
        <f t="shared" si="255"/>
        <v>70.643759392388617</v>
      </c>
      <c r="G1155" s="22">
        <f t="shared" si="255"/>
        <v>100</v>
      </c>
      <c r="H1155" s="21">
        <f t="shared" si="252"/>
        <v>44.103163158823207</v>
      </c>
      <c r="I1155" s="21">
        <f t="shared" si="256"/>
        <v>55.8968368411768</v>
      </c>
      <c r="J1155" s="22">
        <f t="shared" si="256"/>
        <v>100</v>
      </c>
    </row>
    <row r="1156" spans="1:10">
      <c r="A1156" s="20">
        <v>2017</v>
      </c>
      <c r="B1156" s="23">
        <f t="shared" si="248"/>
        <v>59.253433562984767</v>
      </c>
      <c r="C1156" s="23">
        <f t="shared" si="254"/>
        <v>40.746566437015233</v>
      </c>
      <c r="D1156" s="24">
        <f t="shared" si="254"/>
        <v>100</v>
      </c>
      <c r="E1156" s="23">
        <f t="shared" si="250"/>
        <v>32.447741802308286</v>
      </c>
      <c r="F1156" s="23">
        <f t="shared" si="255"/>
        <v>67.552258197691714</v>
      </c>
      <c r="G1156" s="24">
        <f t="shared" si="255"/>
        <v>100</v>
      </c>
      <c r="H1156" s="23">
        <f t="shared" si="252"/>
        <v>44.464002786924233</v>
      </c>
      <c r="I1156" s="23">
        <f t="shared" si="256"/>
        <v>55.53599721307576</v>
      </c>
      <c r="J1156" s="24">
        <f t="shared" si="256"/>
        <v>100</v>
      </c>
    </row>
    <row r="1157" spans="1:10">
      <c r="A1157" s="3" t="s">
        <v>26</v>
      </c>
      <c r="B1157" s="1"/>
      <c r="C1157" s="1"/>
      <c r="D1157" s="1"/>
      <c r="E1157" s="1"/>
      <c r="F1157" s="1"/>
      <c r="G1157" s="1"/>
      <c r="H1157" s="1"/>
      <c r="I1157" s="1"/>
      <c r="J1157" s="1"/>
    </row>
    <row r="1158" spans="1:10">
      <c r="A1158" s="4" t="s">
        <v>27</v>
      </c>
      <c r="B1158" s="1"/>
      <c r="C1158" s="1"/>
      <c r="D1158" s="1"/>
      <c r="E1158" s="1"/>
      <c r="F1158" s="1"/>
      <c r="G1158" s="1"/>
      <c r="H1158" s="1"/>
      <c r="I1158" s="1"/>
      <c r="J1158" s="1"/>
    </row>
    <row r="1159" spans="1:10">
      <c r="A1159" s="5" t="s">
        <v>28</v>
      </c>
      <c r="B1159" s="1"/>
      <c r="C1159" s="1"/>
      <c r="D1159" s="1"/>
      <c r="E1159" s="1"/>
      <c r="F1159" s="1"/>
      <c r="G1159" s="1"/>
      <c r="H1159" s="1"/>
      <c r="I1159" s="1"/>
      <c r="J1159" s="1"/>
    </row>
    <row r="1160" spans="1:10">
      <c r="A1160" s="5" t="s">
        <v>31</v>
      </c>
      <c r="B1160" s="1"/>
      <c r="C1160" s="1"/>
      <c r="D1160" s="1"/>
      <c r="E1160" s="1"/>
      <c r="F1160" s="1"/>
      <c r="G1160" s="1"/>
      <c r="H1160" s="1"/>
      <c r="I1160" s="1"/>
      <c r="J1160" s="1"/>
    </row>
    <row r="1161" spans="1:10">
      <c r="A1161" s="6" t="s">
        <v>29</v>
      </c>
      <c r="B1161" s="1"/>
      <c r="C1161" s="1"/>
      <c r="D1161" s="1"/>
      <c r="E1161" s="1"/>
      <c r="F1161" s="1"/>
      <c r="G1161" s="1"/>
      <c r="H1161" s="1"/>
      <c r="I1161" s="1"/>
      <c r="J1161" s="1"/>
    </row>
    <row r="1162" spans="1:10">
      <c r="A1162" s="7" t="s">
        <v>30</v>
      </c>
      <c r="B1162" s="1"/>
      <c r="C1162" s="1"/>
      <c r="D1162" s="1"/>
      <c r="E1162" s="1"/>
      <c r="F1162" s="1"/>
      <c r="G1162" s="1"/>
      <c r="H1162" s="1"/>
      <c r="I1162" s="1"/>
      <c r="J1162" s="1"/>
    </row>
    <row r="1165" spans="1:10">
      <c r="A1165" s="72" t="s">
        <v>101</v>
      </c>
      <c r="B1165" s="72"/>
      <c r="C1165" s="72"/>
      <c r="D1165" s="72"/>
      <c r="E1165" s="72"/>
      <c r="F1165" s="72"/>
      <c r="G1165" s="72"/>
      <c r="H1165" s="72"/>
      <c r="I1165" s="72"/>
      <c r="J1165" s="72"/>
    </row>
    <row r="1166" spans="1:10">
      <c r="A1166" s="72" t="s">
        <v>94</v>
      </c>
      <c r="B1166" s="72"/>
      <c r="C1166" s="72"/>
      <c r="D1166" s="72"/>
      <c r="E1166" s="72"/>
      <c r="F1166" s="72"/>
      <c r="G1166" s="72"/>
      <c r="H1166" s="72"/>
      <c r="I1166" s="72"/>
      <c r="J1166" s="72"/>
    </row>
    <row r="1167" spans="1:10">
      <c r="A1167" s="72" t="s">
        <v>20</v>
      </c>
      <c r="B1167" s="72"/>
      <c r="C1167" s="72"/>
      <c r="D1167" s="72"/>
      <c r="E1167" s="72"/>
      <c r="F1167" s="72"/>
      <c r="G1167" s="72"/>
      <c r="H1167" s="72"/>
      <c r="I1167" s="72"/>
      <c r="J1167" s="72"/>
    </row>
    <row r="1168" spans="1:10">
      <c r="A1168" s="76" t="s">
        <v>5</v>
      </c>
      <c r="B1168" s="82" t="s">
        <v>8</v>
      </c>
      <c r="C1168" s="83"/>
      <c r="D1168" s="84"/>
      <c r="E1168" s="83" t="s">
        <v>3</v>
      </c>
      <c r="F1168" s="83"/>
      <c r="G1168" s="84"/>
      <c r="H1168" s="83" t="s">
        <v>1</v>
      </c>
      <c r="I1168" s="83"/>
      <c r="J1168" s="84"/>
    </row>
    <row r="1169" spans="1:19">
      <c r="A1169" s="77"/>
      <c r="B1169" s="12" t="s">
        <v>24</v>
      </c>
      <c r="C1169" s="12" t="s">
        <v>25</v>
      </c>
      <c r="D1169" s="13" t="s">
        <v>1</v>
      </c>
      <c r="E1169" s="12" t="s">
        <v>24</v>
      </c>
      <c r="F1169" s="12" t="s">
        <v>25</v>
      </c>
      <c r="G1169" s="13" t="s">
        <v>1</v>
      </c>
      <c r="H1169" s="12" t="s">
        <v>24</v>
      </c>
      <c r="I1169" s="12" t="s">
        <v>25</v>
      </c>
      <c r="J1169" s="13" t="s">
        <v>1</v>
      </c>
    </row>
    <row r="1170" spans="1:19">
      <c r="A1170" s="19" t="s">
        <v>6</v>
      </c>
      <c r="B1170" s="15">
        <f>+B1132-B1122</f>
        <v>113585</v>
      </c>
      <c r="C1170" s="15">
        <f t="shared" ref="C1170:J1170" si="257">+C1132-C1122</f>
        <v>50636</v>
      </c>
      <c r="D1170" s="16">
        <f t="shared" si="257"/>
        <v>164221</v>
      </c>
      <c r="E1170" s="15">
        <f t="shared" si="257"/>
        <v>100777</v>
      </c>
      <c r="F1170" s="15">
        <f t="shared" si="257"/>
        <v>130685</v>
      </c>
      <c r="G1170" s="16">
        <f t="shared" si="257"/>
        <v>231462</v>
      </c>
      <c r="H1170" s="15">
        <f t="shared" si="257"/>
        <v>214362</v>
      </c>
      <c r="I1170" s="15">
        <f t="shared" si="257"/>
        <v>181321</v>
      </c>
      <c r="J1170" s="16">
        <f t="shared" si="257"/>
        <v>395683</v>
      </c>
    </row>
    <row r="1171" spans="1:19">
      <c r="A1171" s="20" t="s">
        <v>7</v>
      </c>
      <c r="B1171" s="23">
        <f>+B1170/B1122*100</f>
        <v>55.788036404536321</v>
      </c>
      <c r="C1171" s="23">
        <f t="shared" ref="C1171:J1171" si="258">+C1170/C1122*100</f>
        <v>30.233696755472227</v>
      </c>
      <c r="D1171" s="24">
        <f t="shared" si="258"/>
        <v>44.254519878302155</v>
      </c>
      <c r="E1171" s="23">
        <f t="shared" si="258"/>
        <v>89.180818208366148</v>
      </c>
      <c r="F1171" s="23">
        <f t="shared" si="258"/>
        <v>41.569252399174246</v>
      </c>
      <c r="G1171" s="24">
        <f t="shared" si="258"/>
        <v>54.158106799069685</v>
      </c>
      <c r="H1171" s="23">
        <f t="shared" si="258"/>
        <v>67.706661949943779</v>
      </c>
      <c r="I1171" s="23">
        <f t="shared" si="258"/>
        <v>37.629316338114108</v>
      </c>
      <c r="J1171" s="24">
        <f t="shared" si="258"/>
        <v>49.555459537988519</v>
      </c>
    </row>
    <row r="1172" spans="1:19">
      <c r="A1172" s="3" t="s">
        <v>26</v>
      </c>
      <c r="B1172" s="1"/>
      <c r="C1172" s="1"/>
      <c r="D1172" s="1"/>
      <c r="E1172" s="1"/>
      <c r="F1172" s="1"/>
      <c r="G1172" s="1"/>
      <c r="H1172" s="1"/>
      <c r="I1172" s="1"/>
      <c r="J1172" s="1"/>
    </row>
    <row r="1173" spans="1:19">
      <c r="A1173" s="4" t="s">
        <v>27</v>
      </c>
      <c r="B1173" s="1"/>
      <c r="C1173" s="1"/>
      <c r="D1173" s="1"/>
      <c r="E1173" s="1"/>
      <c r="F1173" s="1"/>
      <c r="G1173" s="1"/>
      <c r="H1173" s="1"/>
      <c r="I1173" s="1"/>
      <c r="J1173" s="1"/>
    </row>
    <row r="1174" spans="1:19">
      <c r="A1174" s="5" t="s">
        <v>28</v>
      </c>
      <c r="B1174" s="1"/>
      <c r="C1174" s="1"/>
      <c r="D1174" s="1"/>
      <c r="E1174" s="1"/>
      <c r="F1174" s="1"/>
      <c r="G1174" s="1"/>
      <c r="H1174" s="1"/>
      <c r="I1174" s="1"/>
      <c r="J1174" s="1"/>
    </row>
    <row r="1175" spans="1:19">
      <c r="A1175" s="5" t="s">
        <v>31</v>
      </c>
      <c r="B1175" s="1"/>
      <c r="C1175" s="1"/>
      <c r="D1175" s="1"/>
      <c r="E1175" s="1"/>
      <c r="F1175" s="1"/>
      <c r="G1175" s="1"/>
      <c r="H1175" s="1"/>
      <c r="I1175" s="1"/>
      <c r="J1175" s="1"/>
    </row>
    <row r="1176" spans="1:19">
      <c r="A1176" s="6" t="s">
        <v>29</v>
      </c>
      <c r="B1176" s="1"/>
      <c r="C1176" s="1"/>
      <c r="D1176" s="1"/>
      <c r="E1176" s="1"/>
      <c r="F1176" s="1"/>
      <c r="G1176" s="1"/>
      <c r="H1176" s="1"/>
      <c r="I1176" s="1"/>
      <c r="J1176" s="1"/>
    </row>
    <row r="1177" spans="1:19">
      <c r="A1177" s="7" t="s">
        <v>30</v>
      </c>
      <c r="B1177" s="1"/>
      <c r="C1177" s="1"/>
      <c r="D1177" s="1"/>
      <c r="E1177" s="1"/>
      <c r="F1177" s="1"/>
      <c r="G1177" s="1"/>
      <c r="H1177" s="1"/>
      <c r="I1177" s="1"/>
      <c r="J1177" s="1"/>
    </row>
    <row r="1180" spans="1:19">
      <c r="A1180" s="72" t="s">
        <v>103</v>
      </c>
      <c r="B1180" s="72"/>
      <c r="C1180" s="72"/>
      <c r="D1180" s="72"/>
      <c r="E1180" s="72"/>
      <c r="F1180" s="72"/>
      <c r="G1180" s="72"/>
      <c r="H1180" s="72"/>
      <c r="I1180" s="72"/>
      <c r="J1180" s="72"/>
      <c r="K1180" s="72"/>
      <c r="L1180" s="72"/>
      <c r="M1180" s="72"/>
      <c r="N1180" s="72"/>
      <c r="O1180" s="72"/>
      <c r="P1180" s="72"/>
      <c r="Q1180" s="72"/>
      <c r="R1180" s="72"/>
      <c r="S1180" s="72"/>
    </row>
    <row r="1181" spans="1:19">
      <c r="A1181" s="72" t="s">
        <v>98</v>
      </c>
      <c r="B1181" s="72"/>
      <c r="C1181" s="72"/>
      <c r="D1181" s="72"/>
      <c r="E1181" s="72"/>
      <c r="F1181" s="72"/>
      <c r="G1181" s="72"/>
      <c r="H1181" s="72"/>
      <c r="I1181" s="72"/>
      <c r="J1181" s="72"/>
      <c r="K1181" s="72"/>
      <c r="L1181" s="72"/>
      <c r="M1181" s="72"/>
      <c r="N1181" s="72"/>
      <c r="O1181" s="72"/>
      <c r="P1181" s="72"/>
      <c r="Q1181" s="72"/>
      <c r="R1181" s="72"/>
      <c r="S1181" s="72"/>
    </row>
    <row r="1182" spans="1:19">
      <c r="A1182" s="80" t="s">
        <v>9</v>
      </c>
      <c r="B1182" s="82" t="s">
        <v>10</v>
      </c>
      <c r="C1182" s="83"/>
      <c r="D1182" s="84"/>
      <c r="E1182" s="83" t="s">
        <v>11</v>
      </c>
      <c r="F1182" s="83"/>
      <c r="G1182" s="84"/>
      <c r="H1182" s="83" t="s">
        <v>12</v>
      </c>
      <c r="I1182" s="83"/>
      <c r="J1182" s="84"/>
      <c r="K1182" s="83" t="s">
        <v>13</v>
      </c>
      <c r="L1182" s="83"/>
      <c r="M1182" s="84"/>
      <c r="N1182" s="83" t="s">
        <v>14</v>
      </c>
      <c r="O1182" s="83"/>
      <c r="P1182" s="84"/>
      <c r="Q1182" s="83" t="s">
        <v>1</v>
      </c>
      <c r="R1182" s="83"/>
      <c r="S1182" s="84"/>
    </row>
    <row r="1183" spans="1:19">
      <c r="A1183" s="81"/>
      <c r="B1183" s="26" t="s">
        <v>2</v>
      </c>
      <c r="C1183" s="26" t="s">
        <v>3</v>
      </c>
      <c r="D1183" s="27" t="s">
        <v>1</v>
      </c>
      <c r="E1183" s="26" t="s">
        <v>2</v>
      </c>
      <c r="F1183" s="26" t="s">
        <v>3</v>
      </c>
      <c r="G1183" s="27" t="s">
        <v>1</v>
      </c>
      <c r="H1183" s="26" t="s">
        <v>2</v>
      </c>
      <c r="I1183" s="26" t="s">
        <v>3</v>
      </c>
      <c r="J1183" s="27" t="s">
        <v>1</v>
      </c>
      <c r="K1183" s="26" t="s">
        <v>2</v>
      </c>
      <c r="L1183" s="26" t="s">
        <v>3</v>
      </c>
      <c r="M1183" s="27" t="s">
        <v>1</v>
      </c>
      <c r="N1183" s="26" t="s">
        <v>2</v>
      </c>
      <c r="O1183" s="26" t="s">
        <v>3</v>
      </c>
      <c r="P1183" s="27" t="s">
        <v>1</v>
      </c>
      <c r="Q1183" s="26" t="s">
        <v>2</v>
      </c>
      <c r="R1183" s="26" t="s">
        <v>3</v>
      </c>
      <c r="S1183" s="27" t="s">
        <v>1</v>
      </c>
    </row>
    <row r="1184" spans="1:19">
      <c r="A1184" s="19">
        <v>2007</v>
      </c>
      <c r="B1184" s="15">
        <v>2368</v>
      </c>
      <c r="C1184" s="15">
        <v>15053</v>
      </c>
      <c r="D1184" s="16">
        <f>+B1184+C1184</f>
        <v>17421</v>
      </c>
      <c r="E1184" s="15">
        <v>67871</v>
      </c>
      <c r="F1184" s="15">
        <v>50954</v>
      </c>
      <c r="G1184" s="16">
        <f t="shared" ref="G1184:G1194" si="259">+E1184+F1184</f>
        <v>118825</v>
      </c>
      <c r="H1184" s="15">
        <v>62551</v>
      </c>
      <c r="I1184" s="15">
        <v>24184</v>
      </c>
      <c r="J1184" s="16">
        <f t="shared" ref="J1184:J1194" si="260">+H1184+I1184</f>
        <v>86735</v>
      </c>
      <c r="K1184" s="15">
        <v>10075</v>
      </c>
      <c r="L1184" s="15">
        <v>6617</v>
      </c>
      <c r="M1184" s="16">
        <f t="shared" ref="M1184:M1190" si="261">+K1184+L1184</f>
        <v>16692</v>
      </c>
      <c r="N1184" s="15">
        <v>47697</v>
      </c>
      <c r="O1184" s="15">
        <v>12698</v>
      </c>
      <c r="P1184" s="16">
        <f t="shared" ref="P1184:P1194" si="262">+N1184+O1184</f>
        <v>60395</v>
      </c>
      <c r="Q1184" s="15">
        <f>+B1184+E1184+H1184+K1184+N1184</f>
        <v>190562</v>
      </c>
      <c r="R1184" s="15">
        <f t="shared" ref="R1184:R1194" si="263">+C1184+F1184+I1184+L1184+O1184</f>
        <v>109506</v>
      </c>
      <c r="S1184" s="16">
        <f t="shared" ref="S1184:S1194" si="264">+Q1184+R1184</f>
        <v>300068</v>
      </c>
    </row>
    <row r="1185" spans="1:19">
      <c r="A1185" s="19">
        <v>2008</v>
      </c>
      <c r="B1185" s="15">
        <v>4428</v>
      </c>
      <c r="C1185" s="15">
        <v>21502</v>
      </c>
      <c r="D1185" s="16">
        <f t="shared" ref="D1185:D1194" si="265">+B1185+C1185</f>
        <v>25930</v>
      </c>
      <c r="E1185" s="15">
        <v>69202</v>
      </c>
      <c r="F1185" s="15">
        <v>62425</v>
      </c>
      <c r="G1185" s="16">
        <f t="shared" si="259"/>
        <v>131627</v>
      </c>
      <c r="H1185" s="15">
        <v>70166</v>
      </c>
      <c r="I1185" s="15">
        <v>28927</v>
      </c>
      <c r="J1185" s="16">
        <f t="shared" si="260"/>
        <v>99093</v>
      </c>
      <c r="K1185" s="15">
        <v>9946</v>
      </c>
      <c r="L1185" s="15">
        <v>5029</v>
      </c>
      <c r="M1185" s="16">
        <f t="shared" si="261"/>
        <v>14975</v>
      </c>
      <c r="N1185" s="15">
        <v>51219</v>
      </c>
      <c r="O1185" s="15">
        <v>18141</v>
      </c>
      <c r="P1185" s="16">
        <f t="shared" si="262"/>
        <v>69360</v>
      </c>
      <c r="Q1185" s="15">
        <f t="shared" ref="Q1185:Q1194" si="266">+B1185+E1185+H1185+K1185+N1185</f>
        <v>204961</v>
      </c>
      <c r="R1185" s="15">
        <f t="shared" si="263"/>
        <v>136024</v>
      </c>
      <c r="S1185" s="16">
        <f t="shared" si="264"/>
        <v>340985</v>
      </c>
    </row>
    <row r="1186" spans="1:19">
      <c r="A1186" s="19">
        <v>2009</v>
      </c>
      <c r="B1186" s="15">
        <v>5698</v>
      </c>
      <c r="C1186" s="15">
        <v>26430</v>
      </c>
      <c r="D1186" s="16">
        <f t="shared" si="265"/>
        <v>32128</v>
      </c>
      <c r="E1186" s="15">
        <v>84068</v>
      </c>
      <c r="F1186" s="15">
        <v>52211</v>
      </c>
      <c r="G1186" s="16">
        <f t="shared" si="259"/>
        <v>136279</v>
      </c>
      <c r="H1186" s="15">
        <v>65414</v>
      </c>
      <c r="I1186" s="15">
        <v>20128</v>
      </c>
      <c r="J1186" s="16">
        <f t="shared" si="260"/>
        <v>85542</v>
      </c>
      <c r="K1186" s="15">
        <v>11868</v>
      </c>
      <c r="L1186" s="15">
        <v>6591</v>
      </c>
      <c r="M1186" s="16">
        <f t="shared" si="261"/>
        <v>18459</v>
      </c>
      <c r="N1186" s="15">
        <v>39124</v>
      </c>
      <c r="O1186" s="15">
        <v>21500</v>
      </c>
      <c r="P1186" s="16">
        <f t="shared" si="262"/>
        <v>60624</v>
      </c>
      <c r="Q1186" s="15">
        <f t="shared" si="266"/>
        <v>206172</v>
      </c>
      <c r="R1186" s="15">
        <f t="shared" si="263"/>
        <v>126860</v>
      </c>
      <c r="S1186" s="16">
        <f t="shared" si="264"/>
        <v>333032</v>
      </c>
    </row>
    <row r="1187" spans="1:19">
      <c r="A1187" s="19">
        <v>2010</v>
      </c>
      <c r="B1187" s="15">
        <v>4461</v>
      </c>
      <c r="C1187" s="15">
        <v>24686</v>
      </c>
      <c r="D1187" s="16">
        <f t="shared" si="265"/>
        <v>29147</v>
      </c>
      <c r="E1187" s="15">
        <v>84920</v>
      </c>
      <c r="F1187" s="15">
        <v>54954</v>
      </c>
      <c r="G1187" s="16">
        <f t="shared" si="259"/>
        <v>139874</v>
      </c>
      <c r="H1187" s="15">
        <v>71343</v>
      </c>
      <c r="I1187" s="15">
        <v>31508</v>
      </c>
      <c r="J1187" s="16">
        <f t="shared" si="260"/>
        <v>102851</v>
      </c>
      <c r="K1187" s="15">
        <v>20320</v>
      </c>
      <c r="L1187" s="15">
        <v>8025</v>
      </c>
      <c r="M1187" s="16">
        <f t="shared" si="261"/>
        <v>28345</v>
      </c>
      <c r="N1187" s="15">
        <v>45917</v>
      </c>
      <c r="O1187" s="15">
        <v>18705</v>
      </c>
      <c r="P1187" s="16">
        <f t="shared" si="262"/>
        <v>64622</v>
      </c>
      <c r="Q1187" s="15">
        <f t="shared" si="266"/>
        <v>226961</v>
      </c>
      <c r="R1187" s="15">
        <f t="shared" si="263"/>
        <v>137878</v>
      </c>
      <c r="S1187" s="16">
        <f t="shared" si="264"/>
        <v>364839</v>
      </c>
    </row>
    <row r="1188" spans="1:19">
      <c r="A1188" s="19">
        <v>2011</v>
      </c>
      <c r="B1188" s="15">
        <v>6083</v>
      </c>
      <c r="C1188" s="15">
        <v>21607</v>
      </c>
      <c r="D1188" s="16">
        <f t="shared" si="265"/>
        <v>27690</v>
      </c>
      <c r="E1188" s="15">
        <v>68602</v>
      </c>
      <c r="F1188" s="15">
        <v>49889</v>
      </c>
      <c r="G1188" s="16">
        <f t="shared" si="259"/>
        <v>118491</v>
      </c>
      <c r="H1188" s="15">
        <v>83239</v>
      </c>
      <c r="I1188" s="15">
        <v>34640</v>
      </c>
      <c r="J1188" s="16">
        <f t="shared" si="260"/>
        <v>117879</v>
      </c>
      <c r="K1188" s="15">
        <v>27465</v>
      </c>
      <c r="L1188" s="15">
        <v>8860</v>
      </c>
      <c r="M1188" s="16">
        <f t="shared" si="261"/>
        <v>36325</v>
      </c>
      <c r="N1188" s="15">
        <v>50699</v>
      </c>
      <c r="O1188" s="15">
        <v>17486</v>
      </c>
      <c r="P1188" s="16">
        <f t="shared" si="262"/>
        <v>68185</v>
      </c>
      <c r="Q1188" s="15">
        <f t="shared" si="266"/>
        <v>236088</v>
      </c>
      <c r="R1188" s="15">
        <f t="shared" si="263"/>
        <v>132482</v>
      </c>
      <c r="S1188" s="16">
        <f t="shared" si="264"/>
        <v>368570</v>
      </c>
    </row>
    <row r="1189" spans="1:19">
      <c r="A1189" s="19">
        <v>2012</v>
      </c>
      <c r="B1189" s="15">
        <v>6921</v>
      </c>
      <c r="C1189" s="15">
        <v>21750</v>
      </c>
      <c r="D1189" s="16">
        <f t="shared" si="265"/>
        <v>28671</v>
      </c>
      <c r="E1189" s="15">
        <v>74885</v>
      </c>
      <c r="F1189" s="15">
        <v>66188</v>
      </c>
      <c r="G1189" s="16">
        <f t="shared" si="259"/>
        <v>141073</v>
      </c>
      <c r="H1189" s="15">
        <v>95814</v>
      </c>
      <c r="I1189" s="15">
        <v>39309</v>
      </c>
      <c r="J1189" s="16">
        <f t="shared" si="260"/>
        <v>135123</v>
      </c>
      <c r="K1189" s="15">
        <v>30016</v>
      </c>
      <c r="L1189" s="15">
        <v>5235</v>
      </c>
      <c r="M1189" s="16">
        <f t="shared" si="261"/>
        <v>35251</v>
      </c>
      <c r="N1189" s="15">
        <v>58840</v>
      </c>
      <c r="O1189" s="15">
        <v>25155</v>
      </c>
      <c r="P1189" s="16">
        <f t="shared" si="262"/>
        <v>83995</v>
      </c>
      <c r="Q1189" s="15">
        <f t="shared" si="266"/>
        <v>266476</v>
      </c>
      <c r="R1189" s="15">
        <f t="shared" si="263"/>
        <v>157637</v>
      </c>
      <c r="S1189" s="16">
        <f t="shared" si="264"/>
        <v>424113</v>
      </c>
    </row>
    <row r="1190" spans="1:19">
      <c r="A1190" s="19">
        <v>2013</v>
      </c>
      <c r="B1190" s="15">
        <v>5092</v>
      </c>
      <c r="C1190" s="15">
        <v>16347</v>
      </c>
      <c r="D1190" s="16">
        <f t="shared" si="265"/>
        <v>21439</v>
      </c>
      <c r="E1190" s="15">
        <v>82031</v>
      </c>
      <c r="F1190" s="15">
        <v>63587</v>
      </c>
      <c r="G1190" s="16">
        <f t="shared" si="259"/>
        <v>145618</v>
      </c>
      <c r="H1190" s="15">
        <v>106947</v>
      </c>
      <c r="I1190" s="15">
        <v>47806</v>
      </c>
      <c r="J1190" s="16">
        <f t="shared" si="260"/>
        <v>154753</v>
      </c>
      <c r="K1190" s="15">
        <v>24337</v>
      </c>
      <c r="L1190" s="15">
        <v>10196</v>
      </c>
      <c r="M1190" s="16">
        <f t="shared" si="261"/>
        <v>34533</v>
      </c>
      <c r="N1190" s="15">
        <v>61997</v>
      </c>
      <c r="O1190" s="15">
        <v>20493</v>
      </c>
      <c r="P1190" s="16">
        <f t="shared" si="262"/>
        <v>82490</v>
      </c>
      <c r="Q1190" s="15">
        <f t="shared" si="266"/>
        <v>280404</v>
      </c>
      <c r="R1190" s="15">
        <f t="shared" si="263"/>
        <v>158429</v>
      </c>
      <c r="S1190" s="16">
        <f t="shared" si="264"/>
        <v>438833</v>
      </c>
    </row>
    <row r="1191" spans="1:19">
      <c r="A1191" s="19">
        <v>2014</v>
      </c>
      <c r="B1191" s="15">
        <v>3972</v>
      </c>
      <c r="C1191" s="15">
        <v>17485</v>
      </c>
      <c r="D1191" s="16">
        <f t="shared" si="265"/>
        <v>21457</v>
      </c>
      <c r="E1191" s="15">
        <v>66425</v>
      </c>
      <c r="F1191" s="15">
        <v>80349</v>
      </c>
      <c r="G1191" s="16">
        <f t="shared" si="259"/>
        <v>146774</v>
      </c>
      <c r="H1191" s="15">
        <v>101139</v>
      </c>
      <c r="I1191" s="15">
        <v>47911</v>
      </c>
      <c r="J1191" s="16">
        <f t="shared" si="260"/>
        <v>149050</v>
      </c>
      <c r="K1191" s="15">
        <v>23317</v>
      </c>
      <c r="L1191" s="15">
        <v>9855</v>
      </c>
      <c r="M1191" s="16">
        <f>+K1191+L1191</f>
        <v>33172</v>
      </c>
      <c r="N1191" s="15">
        <v>56497</v>
      </c>
      <c r="O1191" s="15">
        <v>27109</v>
      </c>
      <c r="P1191" s="16">
        <f t="shared" si="262"/>
        <v>83606</v>
      </c>
      <c r="Q1191" s="15">
        <f t="shared" si="266"/>
        <v>251350</v>
      </c>
      <c r="R1191" s="15">
        <f t="shared" si="263"/>
        <v>182709</v>
      </c>
      <c r="S1191" s="16">
        <f t="shared" si="264"/>
        <v>434059</v>
      </c>
    </row>
    <row r="1192" spans="1:19">
      <c r="A1192" s="19">
        <v>2015</v>
      </c>
      <c r="B1192" s="15">
        <v>7906</v>
      </c>
      <c r="C1192" s="15">
        <v>12502</v>
      </c>
      <c r="D1192" s="16">
        <f t="shared" si="265"/>
        <v>20408</v>
      </c>
      <c r="E1192" s="15">
        <v>74292</v>
      </c>
      <c r="F1192" s="15">
        <v>78573</v>
      </c>
      <c r="G1192" s="16">
        <f t="shared" si="259"/>
        <v>152865</v>
      </c>
      <c r="H1192" s="15">
        <v>122653</v>
      </c>
      <c r="I1192" s="15">
        <v>53254</v>
      </c>
      <c r="J1192" s="16">
        <f t="shared" si="260"/>
        <v>175907</v>
      </c>
      <c r="K1192" s="15">
        <v>20033</v>
      </c>
      <c r="L1192" s="15">
        <v>13912</v>
      </c>
      <c r="M1192" s="16">
        <f t="shared" ref="M1192:M1194" si="267">+K1192+L1192</f>
        <v>33945</v>
      </c>
      <c r="N1192" s="15">
        <v>64579</v>
      </c>
      <c r="O1192" s="15">
        <v>32811</v>
      </c>
      <c r="P1192" s="16">
        <f t="shared" si="262"/>
        <v>97390</v>
      </c>
      <c r="Q1192" s="15">
        <f t="shared" si="266"/>
        <v>289463</v>
      </c>
      <c r="R1192" s="15">
        <f t="shared" si="263"/>
        <v>191052</v>
      </c>
      <c r="S1192" s="16">
        <f t="shared" si="264"/>
        <v>480515</v>
      </c>
    </row>
    <row r="1193" spans="1:19">
      <c r="A1193" s="19">
        <v>2016</v>
      </c>
      <c r="B1193" s="15">
        <v>2175</v>
      </c>
      <c r="C1193" s="15">
        <v>16244</v>
      </c>
      <c r="D1193" s="16">
        <f t="shared" si="265"/>
        <v>18419</v>
      </c>
      <c r="E1193" s="15">
        <v>77648</v>
      </c>
      <c r="F1193" s="15">
        <v>69912</v>
      </c>
      <c r="G1193" s="16">
        <f t="shared" si="259"/>
        <v>147560</v>
      </c>
      <c r="H1193" s="15">
        <v>124220</v>
      </c>
      <c r="I1193" s="15">
        <v>51586</v>
      </c>
      <c r="J1193" s="16">
        <f t="shared" si="260"/>
        <v>175806</v>
      </c>
      <c r="K1193" s="15">
        <v>25359</v>
      </c>
      <c r="L1193" s="15">
        <v>15172</v>
      </c>
      <c r="M1193" s="16">
        <f t="shared" si="267"/>
        <v>40531</v>
      </c>
      <c r="N1193" s="15">
        <v>76829</v>
      </c>
      <c r="O1193" s="15">
        <v>24504</v>
      </c>
      <c r="P1193" s="16">
        <f t="shared" si="262"/>
        <v>101333</v>
      </c>
      <c r="Q1193" s="15">
        <f t="shared" si="266"/>
        <v>306231</v>
      </c>
      <c r="R1193" s="15">
        <f t="shared" si="263"/>
        <v>177418</v>
      </c>
      <c r="S1193" s="16">
        <f t="shared" si="264"/>
        <v>483649</v>
      </c>
    </row>
    <row r="1194" spans="1:19">
      <c r="A1194" s="20">
        <v>2017</v>
      </c>
      <c r="B1194" s="17">
        <v>3657</v>
      </c>
      <c r="C1194" s="17">
        <v>14169</v>
      </c>
      <c r="D1194" s="18">
        <f t="shared" si="265"/>
        <v>17826</v>
      </c>
      <c r="E1194" s="17">
        <v>72450</v>
      </c>
      <c r="F1194" s="17">
        <v>79278</v>
      </c>
      <c r="G1194" s="18">
        <f t="shared" si="259"/>
        <v>151728</v>
      </c>
      <c r="H1194" s="17">
        <v>114601</v>
      </c>
      <c r="I1194" s="17">
        <v>58834</v>
      </c>
      <c r="J1194" s="18">
        <f t="shared" si="260"/>
        <v>173435</v>
      </c>
      <c r="K1194" s="17">
        <v>22544</v>
      </c>
      <c r="L1194" s="17">
        <v>16863</v>
      </c>
      <c r="M1194" s="18">
        <f t="shared" si="267"/>
        <v>39407</v>
      </c>
      <c r="N1194" s="17">
        <v>85901</v>
      </c>
      <c r="O1194" s="17">
        <v>39980</v>
      </c>
      <c r="P1194" s="18">
        <f t="shared" si="262"/>
        <v>125881</v>
      </c>
      <c r="Q1194" s="17">
        <f t="shared" si="266"/>
        <v>299153</v>
      </c>
      <c r="R1194" s="17">
        <f t="shared" si="263"/>
        <v>209124</v>
      </c>
      <c r="S1194" s="18">
        <f t="shared" si="264"/>
        <v>508277</v>
      </c>
    </row>
    <row r="1195" spans="1:19">
      <c r="A1195" s="3" t="s">
        <v>26</v>
      </c>
    </row>
    <row r="1196" spans="1:19">
      <c r="A1196" s="9" t="s">
        <v>32</v>
      </c>
    </row>
    <row r="1197" spans="1:19">
      <c r="A1197" s="8" t="s">
        <v>27</v>
      </c>
    </row>
    <row r="1198" spans="1:19">
      <c r="A1198" s="6" t="s">
        <v>29</v>
      </c>
    </row>
    <row r="1199" spans="1:19">
      <c r="A1199" s="7" t="s">
        <v>30</v>
      </c>
    </row>
    <row r="1202" spans="1:19">
      <c r="A1202" s="72" t="s">
        <v>104</v>
      </c>
      <c r="B1202" s="72"/>
      <c r="C1202" s="72"/>
      <c r="D1202" s="72"/>
      <c r="E1202" s="72"/>
      <c r="F1202" s="72"/>
      <c r="G1202" s="72"/>
      <c r="H1202" s="72"/>
      <c r="I1202" s="72"/>
      <c r="J1202" s="72"/>
      <c r="K1202" s="72"/>
      <c r="L1202" s="72"/>
      <c r="M1202" s="72"/>
      <c r="N1202" s="72"/>
      <c r="O1202" s="72"/>
      <c r="P1202" s="72"/>
      <c r="Q1202" s="72"/>
      <c r="R1202" s="72"/>
      <c r="S1202" s="72"/>
    </row>
    <row r="1203" spans="1:19">
      <c r="A1203" s="72" t="s">
        <v>98</v>
      </c>
      <c r="B1203" s="72"/>
      <c r="C1203" s="72"/>
      <c r="D1203" s="72"/>
      <c r="E1203" s="72"/>
      <c r="F1203" s="72"/>
      <c r="G1203" s="72"/>
      <c r="H1203" s="72"/>
      <c r="I1203" s="72"/>
      <c r="J1203" s="72"/>
      <c r="K1203" s="72"/>
      <c r="L1203" s="72"/>
      <c r="M1203" s="72"/>
      <c r="N1203" s="72"/>
      <c r="O1203" s="72"/>
      <c r="P1203" s="72"/>
      <c r="Q1203" s="72"/>
      <c r="R1203" s="72"/>
      <c r="S1203" s="72"/>
    </row>
    <row r="1204" spans="1:19">
      <c r="A1204" s="72" t="s">
        <v>4</v>
      </c>
      <c r="B1204" s="72"/>
      <c r="C1204" s="72"/>
      <c r="D1204" s="72"/>
      <c r="E1204" s="72"/>
      <c r="F1204" s="72"/>
      <c r="G1204" s="72"/>
      <c r="H1204" s="72"/>
      <c r="I1204" s="72"/>
      <c r="J1204" s="72"/>
      <c r="K1204" s="72"/>
      <c r="L1204" s="72"/>
      <c r="M1204" s="72"/>
      <c r="N1204" s="72"/>
      <c r="O1204" s="72"/>
      <c r="P1204" s="72"/>
      <c r="Q1204" s="72"/>
      <c r="R1204" s="72"/>
      <c r="S1204" s="72"/>
    </row>
    <row r="1205" spans="1:19">
      <c r="A1205" s="80" t="s">
        <v>9</v>
      </c>
      <c r="B1205" s="82" t="s">
        <v>10</v>
      </c>
      <c r="C1205" s="83"/>
      <c r="D1205" s="84"/>
      <c r="E1205" s="83" t="s">
        <v>11</v>
      </c>
      <c r="F1205" s="83"/>
      <c r="G1205" s="84"/>
      <c r="H1205" s="83" t="s">
        <v>12</v>
      </c>
      <c r="I1205" s="83"/>
      <c r="J1205" s="84"/>
      <c r="K1205" s="83" t="s">
        <v>13</v>
      </c>
      <c r="L1205" s="83"/>
      <c r="M1205" s="84"/>
      <c r="N1205" s="83" t="s">
        <v>14</v>
      </c>
      <c r="O1205" s="83"/>
      <c r="P1205" s="84"/>
      <c r="Q1205" s="83" t="s">
        <v>1</v>
      </c>
      <c r="R1205" s="83"/>
      <c r="S1205" s="84"/>
    </row>
    <row r="1206" spans="1:19">
      <c r="A1206" s="81"/>
      <c r="B1206" s="26" t="s">
        <v>2</v>
      </c>
      <c r="C1206" s="26" t="s">
        <v>3</v>
      </c>
      <c r="D1206" s="27" t="s">
        <v>1</v>
      </c>
      <c r="E1206" s="26" t="s">
        <v>2</v>
      </c>
      <c r="F1206" s="26" t="s">
        <v>3</v>
      </c>
      <c r="G1206" s="27" t="s">
        <v>1</v>
      </c>
      <c r="H1206" s="26" t="s">
        <v>2</v>
      </c>
      <c r="I1206" s="26" t="s">
        <v>3</v>
      </c>
      <c r="J1206" s="27" t="s">
        <v>1</v>
      </c>
      <c r="K1206" s="26" t="s">
        <v>2</v>
      </c>
      <c r="L1206" s="26" t="s">
        <v>3</v>
      </c>
      <c r="M1206" s="27" t="s">
        <v>1</v>
      </c>
      <c r="N1206" s="26" t="s">
        <v>2</v>
      </c>
      <c r="O1206" s="26" t="s">
        <v>3</v>
      </c>
      <c r="P1206" s="27" t="s">
        <v>1</v>
      </c>
      <c r="Q1206" s="26" t="s">
        <v>2</v>
      </c>
      <c r="R1206" s="26" t="s">
        <v>3</v>
      </c>
      <c r="S1206" s="27" t="s">
        <v>1</v>
      </c>
    </row>
    <row r="1207" spans="1:19">
      <c r="A1207" s="19">
        <v>2007</v>
      </c>
      <c r="B1207" s="21">
        <f t="shared" ref="B1207:B1217" si="268">+B1184/$D1184*100</f>
        <v>13.592790310544745</v>
      </c>
      <c r="C1207" s="21">
        <f t="shared" ref="C1207:D1207" si="269">+C1184/$D1184*100</f>
        <v>86.407209689455257</v>
      </c>
      <c r="D1207" s="22">
        <f t="shared" si="269"/>
        <v>100</v>
      </c>
      <c r="E1207" s="21">
        <f t="shared" ref="E1207:E1217" si="270">+E1184/$G1184*100</f>
        <v>57.118451504313065</v>
      </c>
      <c r="F1207" s="21">
        <f t="shared" ref="F1207:G1207" si="271">+F1184/$G1184*100</f>
        <v>42.881548495686935</v>
      </c>
      <c r="G1207" s="22">
        <f t="shared" si="271"/>
        <v>100</v>
      </c>
      <c r="H1207" s="21">
        <f t="shared" ref="H1207:H1217" si="272">+H1184/$J1184*100</f>
        <v>72.117368997521183</v>
      </c>
      <c r="I1207" s="21">
        <f t="shared" ref="I1207:J1207" si="273">+I1184/$J1184*100</f>
        <v>27.882631002478814</v>
      </c>
      <c r="J1207" s="22">
        <f t="shared" si="273"/>
        <v>100</v>
      </c>
      <c r="K1207" s="21">
        <f t="shared" ref="K1207:K1217" si="274">+K1184/$M1184*100</f>
        <v>60.358255451713397</v>
      </c>
      <c r="L1207" s="21">
        <f t="shared" ref="L1207:M1207" si="275">+L1184/$M1184*100</f>
        <v>39.641744548286603</v>
      </c>
      <c r="M1207" s="22">
        <f t="shared" si="275"/>
        <v>100</v>
      </c>
      <c r="N1207" s="21">
        <f t="shared" ref="N1207:N1217" si="276">+N1184/$P1184*100</f>
        <v>78.975080718602527</v>
      </c>
      <c r="O1207" s="21">
        <f t="shared" ref="O1207:P1207" si="277">+O1184/$P1184*100</f>
        <v>21.024919281397466</v>
      </c>
      <c r="P1207" s="22">
        <f t="shared" si="277"/>
        <v>100</v>
      </c>
      <c r="Q1207" s="21">
        <f t="shared" ref="Q1207:Q1217" si="278">+Q1184/$S1184*100</f>
        <v>63.506271911700019</v>
      </c>
      <c r="R1207" s="21">
        <f t="shared" ref="R1207:S1207" si="279">+R1184/$S1184*100</f>
        <v>36.493728088299989</v>
      </c>
      <c r="S1207" s="22">
        <f t="shared" si="279"/>
        <v>100</v>
      </c>
    </row>
    <row r="1208" spans="1:19">
      <c r="A1208" s="19">
        <v>2008</v>
      </c>
      <c r="B1208" s="21">
        <f t="shared" si="268"/>
        <v>17.076745082915544</v>
      </c>
      <c r="C1208" s="21">
        <f t="shared" ref="C1208:D1217" si="280">+C1185/$D1185*100</f>
        <v>82.923254917084449</v>
      </c>
      <c r="D1208" s="22">
        <f t="shared" si="280"/>
        <v>100</v>
      </c>
      <c r="E1208" s="21">
        <f t="shared" si="270"/>
        <v>52.574319858387717</v>
      </c>
      <c r="F1208" s="21">
        <f t="shared" ref="F1208:G1217" si="281">+F1185/$G1185*100</f>
        <v>47.425680141612283</v>
      </c>
      <c r="G1208" s="22">
        <f t="shared" si="281"/>
        <v>100</v>
      </c>
      <c r="H1208" s="21">
        <f t="shared" si="272"/>
        <v>70.808230652013762</v>
      </c>
      <c r="I1208" s="21">
        <f t="shared" ref="I1208:J1217" si="282">+I1185/$J1185*100</f>
        <v>29.191769347986234</v>
      </c>
      <c r="J1208" s="22">
        <f t="shared" si="282"/>
        <v>100</v>
      </c>
      <c r="K1208" s="21">
        <f t="shared" si="274"/>
        <v>66.417362270450752</v>
      </c>
      <c r="L1208" s="21">
        <f t="shared" ref="L1208:M1217" si="283">+L1185/$M1185*100</f>
        <v>33.582637729549248</v>
      </c>
      <c r="M1208" s="22">
        <f t="shared" si="283"/>
        <v>100</v>
      </c>
      <c r="N1208" s="21">
        <f t="shared" si="276"/>
        <v>73.845155709342563</v>
      </c>
      <c r="O1208" s="21">
        <f t="shared" ref="O1208:P1217" si="284">+O1185/$P1185*100</f>
        <v>26.154844290657444</v>
      </c>
      <c r="P1208" s="22">
        <f t="shared" si="284"/>
        <v>100</v>
      </c>
      <c r="Q1208" s="21">
        <f t="shared" si="278"/>
        <v>60.108509171957714</v>
      </c>
      <c r="R1208" s="21">
        <f t="shared" ref="R1208:S1217" si="285">+R1185/$S1185*100</f>
        <v>39.891490828042294</v>
      </c>
      <c r="S1208" s="22">
        <f t="shared" si="285"/>
        <v>100</v>
      </c>
    </row>
    <row r="1209" spans="1:19">
      <c r="A1209" s="19">
        <v>2009</v>
      </c>
      <c r="B1209" s="21">
        <f t="shared" si="268"/>
        <v>17.735308764940239</v>
      </c>
      <c r="C1209" s="21">
        <f t="shared" si="280"/>
        <v>82.264691235059757</v>
      </c>
      <c r="D1209" s="22">
        <f t="shared" si="280"/>
        <v>100</v>
      </c>
      <c r="E1209" s="21">
        <f t="shared" si="270"/>
        <v>61.68815444786064</v>
      </c>
      <c r="F1209" s="21">
        <f t="shared" si="281"/>
        <v>38.31184555213936</v>
      </c>
      <c r="G1209" s="22">
        <f t="shared" si="281"/>
        <v>100</v>
      </c>
      <c r="H1209" s="21">
        <f t="shared" si="272"/>
        <v>76.470038109934308</v>
      </c>
      <c r="I1209" s="21">
        <f t="shared" si="282"/>
        <v>23.529961890065699</v>
      </c>
      <c r="J1209" s="22">
        <f t="shared" si="282"/>
        <v>100</v>
      </c>
      <c r="K1209" s="21">
        <f t="shared" si="274"/>
        <v>64.293840403055427</v>
      </c>
      <c r="L1209" s="21">
        <f t="shared" si="283"/>
        <v>35.70615959694458</v>
      </c>
      <c r="M1209" s="22">
        <f t="shared" si="283"/>
        <v>100</v>
      </c>
      <c r="N1209" s="21">
        <f t="shared" si="276"/>
        <v>64.535497492742138</v>
      </c>
      <c r="O1209" s="21">
        <f t="shared" si="284"/>
        <v>35.464502507257848</v>
      </c>
      <c r="P1209" s="22">
        <f t="shared" si="284"/>
        <v>100</v>
      </c>
      <c r="Q1209" s="21">
        <f t="shared" si="278"/>
        <v>61.90756443825218</v>
      </c>
      <c r="R1209" s="21">
        <f t="shared" si="285"/>
        <v>38.09243556174782</v>
      </c>
      <c r="S1209" s="22">
        <f t="shared" si="285"/>
        <v>100</v>
      </c>
    </row>
    <row r="1210" spans="1:19">
      <c r="A1210" s="19">
        <v>2010</v>
      </c>
      <c r="B1210" s="21">
        <f t="shared" si="268"/>
        <v>15.30517720520122</v>
      </c>
      <c r="C1210" s="21">
        <f t="shared" si="280"/>
        <v>84.694822794798768</v>
      </c>
      <c r="D1210" s="22">
        <f t="shared" si="280"/>
        <v>100</v>
      </c>
      <c r="E1210" s="21">
        <f t="shared" si="270"/>
        <v>60.711783462258893</v>
      </c>
      <c r="F1210" s="21">
        <f t="shared" si="281"/>
        <v>39.288216537741114</v>
      </c>
      <c r="G1210" s="22">
        <f t="shared" si="281"/>
        <v>100</v>
      </c>
      <c r="H1210" s="21">
        <f t="shared" si="272"/>
        <v>69.3653926553947</v>
      </c>
      <c r="I1210" s="21">
        <f t="shared" si="282"/>
        <v>30.634607344605303</v>
      </c>
      <c r="J1210" s="22">
        <f t="shared" si="282"/>
        <v>100</v>
      </c>
      <c r="K1210" s="21">
        <f t="shared" si="274"/>
        <v>71.688128417710345</v>
      </c>
      <c r="L1210" s="21">
        <f t="shared" si="283"/>
        <v>28.311871582289644</v>
      </c>
      <c r="M1210" s="22">
        <f t="shared" si="283"/>
        <v>100</v>
      </c>
      <c r="N1210" s="21">
        <f t="shared" si="276"/>
        <v>71.05474915663396</v>
      </c>
      <c r="O1210" s="21">
        <f t="shared" si="284"/>
        <v>28.94525084336604</v>
      </c>
      <c r="P1210" s="22">
        <f t="shared" si="284"/>
        <v>100</v>
      </c>
      <c r="Q1210" s="21">
        <f t="shared" si="278"/>
        <v>62.208535819909606</v>
      </c>
      <c r="R1210" s="21">
        <f t="shared" si="285"/>
        <v>37.791464180090394</v>
      </c>
      <c r="S1210" s="22">
        <f t="shared" si="285"/>
        <v>100</v>
      </c>
    </row>
    <row r="1211" spans="1:19">
      <c r="A1211" s="19">
        <v>2011</v>
      </c>
      <c r="B1211" s="21">
        <f t="shared" si="268"/>
        <v>21.968219573853375</v>
      </c>
      <c r="C1211" s="21">
        <f t="shared" si="280"/>
        <v>78.031780426146625</v>
      </c>
      <c r="D1211" s="22">
        <f t="shared" si="280"/>
        <v>100</v>
      </c>
      <c r="E1211" s="21">
        <f t="shared" si="270"/>
        <v>57.896380315804578</v>
      </c>
      <c r="F1211" s="21">
        <f t="shared" si="281"/>
        <v>42.103619684195422</v>
      </c>
      <c r="G1211" s="22">
        <f t="shared" si="281"/>
        <v>100</v>
      </c>
      <c r="H1211" s="21">
        <f t="shared" si="272"/>
        <v>70.613934627881136</v>
      </c>
      <c r="I1211" s="21">
        <f t="shared" si="282"/>
        <v>29.386065372118868</v>
      </c>
      <c r="J1211" s="22">
        <f t="shared" si="282"/>
        <v>100</v>
      </c>
      <c r="K1211" s="21">
        <f t="shared" si="274"/>
        <v>75.609084652443229</v>
      </c>
      <c r="L1211" s="21">
        <f t="shared" si="283"/>
        <v>24.390915347556781</v>
      </c>
      <c r="M1211" s="22">
        <f t="shared" si="283"/>
        <v>100</v>
      </c>
      <c r="N1211" s="21">
        <f t="shared" si="276"/>
        <v>74.355063430373249</v>
      </c>
      <c r="O1211" s="21">
        <f t="shared" si="284"/>
        <v>25.644936569626754</v>
      </c>
      <c r="P1211" s="22">
        <f t="shared" si="284"/>
        <v>100</v>
      </c>
      <c r="Q1211" s="21">
        <f t="shared" si="278"/>
        <v>64.055131996635652</v>
      </c>
      <c r="R1211" s="21">
        <f t="shared" si="285"/>
        <v>35.944868003364356</v>
      </c>
      <c r="S1211" s="22">
        <f t="shared" si="285"/>
        <v>100</v>
      </c>
    </row>
    <row r="1212" spans="1:19">
      <c r="A1212" s="19">
        <v>2012</v>
      </c>
      <c r="B1212" s="21">
        <f t="shared" si="268"/>
        <v>24.139374280631998</v>
      </c>
      <c r="C1212" s="21">
        <f t="shared" si="280"/>
        <v>75.860625719368002</v>
      </c>
      <c r="D1212" s="22">
        <f t="shared" si="280"/>
        <v>100</v>
      </c>
      <c r="E1212" s="21">
        <f t="shared" si="270"/>
        <v>53.082446676543348</v>
      </c>
      <c r="F1212" s="21">
        <f t="shared" si="281"/>
        <v>46.917553323456652</v>
      </c>
      <c r="G1212" s="22">
        <f t="shared" si="281"/>
        <v>100</v>
      </c>
      <c r="H1212" s="21">
        <f t="shared" si="272"/>
        <v>70.908727603738825</v>
      </c>
      <c r="I1212" s="21">
        <f t="shared" si="282"/>
        <v>29.091272396261186</v>
      </c>
      <c r="J1212" s="22">
        <f t="shared" si="282"/>
        <v>100</v>
      </c>
      <c r="K1212" s="21">
        <f t="shared" si="274"/>
        <v>85.149357465036459</v>
      </c>
      <c r="L1212" s="21">
        <f t="shared" si="283"/>
        <v>14.850642534963548</v>
      </c>
      <c r="M1212" s="22">
        <f t="shared" si="283"/>
        <v>100</v>
      </c>
      <c r="N1212" s="21">
        <f t="shared" si="276"/>
        <v>70.051788796952195</v>
      </c>
      <c r="O1212" s="21">
        <f t="shared" si="284"/>
        <v>29.948211203047805</v>
      </c>
      <c r="P1212" s="22">
        <f t="shared" si="284"/>
        <v>100</v>
      </c>
      <c r="Q1212" s="21">
        <f t="shared" si="278"/>
        <v>62.831368055211698</v>
      </c>
      <c r="R1212" s="21">
        <f t="shared" si="285"/>
        <v>37.168631944788302</v>
      </c>
      <c r="S1212" s="22">
        <f t="shared" si="285"/>
        <v>100</v>
      </c>
    </row>
    <row r="1213" spans="1:19">
      <c r="A1213" s="19">
        <v>2013</v>
      </c>
      <c r="B1213" s="21">
        <f t="shared" si="268"/>
        <v>23.751107794206821</v>
      </c>
      <c r="C1213" s="21">
        <f t="shared" si="280"/>
        <v>76.248892205793183</v>
      </c>
      <c r="D1213" s="22">
        <f t="shared" si="280"/>
        <v>100</v>
      </c>
      <c r="E1213" s="21">
        <f t="shared" si="270"/>
        <v>56.333008281943165</v>
      </c>
      <c r="F1213" s="21">
        <f t="shared" si="281"/>
        <v>43.666991718056835</v>
      </c>
      <c r="G1213" s="22">
        <f t="shared" si="281"/>
        <v>100</v>
      </c>
      <c r="H1213" s="21">
        <f t="shared" si="272"/>
        <v>69.108191763649174</v>
      </c>
      <c r="I1213" s="21">
        <f t="shared" si="282"/>
        <v>30.891808236350833</v>
      </c>
      <c r="J1213" s="22">
        <f t="shared" si="282"/>
        <v>100</v>
      </c>
      <c r="K1213" s="21">
        <f t="shared" si="274"/>
        <v>70.47461848087336</v>
      </c>
      <c r="L1213" s="21">
        <f t="shared" si="283"/>
        <v>29.525381519126633</v>
      </c>
      <c r="M1213" s="22">
        <f t="shared" si="283"/>
        <v>100</v>
      </c>
      <c r="N1213" s="21">
        <f t="shared" si="276"/>
        <v>75.156988725906174</v>
      </c>
      <c r="O1213" s="21">
        <f t="shared" si="284"/>
        <v>24.843011274093829</v>
      </c>
      <c r="P1213" s="22">
        <f t="shared" si="284"/>
        <v>100</v>
      </c>
      <c r="Q1213" s="21">
        <f t="shared" si="278"/>
        <v>63.897655828071279</v>
      </c>
      <c r="R1213" s="21">
        <f t="shared" si="285"/>
        <v>36.102344171928728</v>
      </c>
      <c r="S1213" s="22">
        <f t="shared" si="285"/>
        <v>100</v>
      </c>
    </row>
    <row r="1214" spans="1:19">
      <c r="A1214" s="19">
        <v>2014</v>
      </c>
      <c r="B1214" s="21">
        <f t="shared" si="268"/>
        <v>18.511441487626414</v>
      </c>
      <c r="C1214" s="21">
        <f t="shared" si="280"/>
        <v>81.488558512373586</v>
      </c>
      <c r="D1214" s="22">
        <f t="shared" si="280"/>
        <v>100</v>
      </c>
      <c r="E1214" s="21">
        <f t="shared" si="270"/>
        <v>45.256653085696371</v>
      </c>
      <c r="F1214" s="21">
        <f t="shared" si="281"/>
        <v>54.743346914303629</v>
      </c>
      <c r="G1214" s="22">
        <f t="shared" si="281"/>
        <v>100</v>
      </c>
      <c r="H1214" s="21">
        <f t="shared" si="272"/>
        <v>67.855753102985574</v>
      </c>
      <c r="I1214" s="21">
        <f t="shared" si="282"/>
        <v>32.144246897014419</v>
      </c>
      <c r="J1214" s="22">
        <f t="shared" si="282"/>
        <v>100</v>
      </c>
      <c r="K1214" s="21">
        <f t="shared" si="274"/>
        <v>70.291209453756181</v>
      </c>
      <c r="L1214" s="21">
        <f t="shared" si="283"/>
        <v>29.708790546243819</v>
      </c>
      <c r="M1214" s="22">
        <f t="shared" si="283"/>
        <v>100</v>
      </c>
      <c r="N1214" s="21">
        <f t="shared" si="276"/>
        <v>67.575293639212504</v>
      </c>
      <c r="O1214" s="21">
        <f t="shared" si="284"/>
        <v>32.424706360787503</v>
      </c>
      <c r="P1214" s="22">
        <f t="shared" si="284"/>
        <v>100</v>
      </c>
      <c r="Q1214" s="21">
        <f t="shared" si="278"/>
        <v>57.906874411082363</v>
      </c>
      <c r="R1214" s="21">
        <f t="shared" si="285"/>
        <v>42.093125588917637</v>
      </c>
      <c r="S1214" s="22">
        <f t="shared" si="285"/>
        <v>100</v>
      </c>
    </row>
    <row r="1215" spans="1:19">
      <c r="A1215" s="19">
        <v>2015</v>
      </c>
      <c r="B1215" s="21">
        <f t="shared" si="268"/>
        <v>38.739709917679342</v>
      </c>
      <c r="C1215" s="21">
        <f t="shared" si="280"/>
        <v>61.260290082320658</v>
      </c>
      <c r="D1215" s="22">
        <f t="shared" si="280"/>
        <v>100</v>
      </c>
      <c r="E1215" s="21">
        <f t="shared" si="270"/>
        <v>48.59974487292709</v>
      </c>
      <c r="F1215" s="21">
        <f t="shared" si="281"/>
        <v>51.400255127072903</v>
      </c>
      <c r="G1215" s="22">
        <f t="shared" si="281"/>
        <v>100</v>
      </c>
      <c r="H1215" s="21">
        <f t="shared" si="272"/>
        <v>69.726048423314595</v>
      </c>
      <c r="I1215" s="21">
        <f t="shared" si="282"/>
        <v>30.273951576685409</v>
      </c>
      <c r="J1215" s="22">
        <f t="shared" si="282"/>
        <v>100</v>
      </c>
      <c r="K1215" s="21">
        <f t="shared" si="274"/>
        <v>59.016055383708945</v>
      </c>
      <c r="L1215" s="21">
        <f t="shared" si="283"/>
        <v>40.983944616291055</v>
      </c>
      <c r="M1215" s="22">
        <f t="shared" si="283"/>
        <v>100</v>
      </c>
      <c r="N1215" s="21">
        <f t="shared" si="276"/>
        <v>66.309682718964993</v>
      </c>
      <c r="O1215" s="21">
        <f t="shared" si="284"/>
        <v>33.690317281035014</v>
      </c>
      <c r="P1215" s="22">
        <f t="shared" si="284"/>
        <v>100</v>
      </c>
      <c r="Q1215" s="21">
        <f t="shared" si="278"/>
        <v>60.240158996077128</v>
      </c>
      <c r="R1215" s="21">
        <f t="shared" si="285"/>
        <v>39.759841003922872</v>
      </c>
      <c r="S1215" s="22">
        <f t="shared" si="285"/>
        <v>100</v>
      </c>
    </row>
    <row r="1216" spans="1:19">
      <c r="A1216" s="19">
        <v>2016</v>
      </c>
      <c r="B1216" s="21">
        <f t="shared" si="268"/>
        <v>11.80845865682176</v>
      </c>
      <c r="C1216" s="21">
        <f t="shared" si="280"/>
        <v>88.191541343178244</v>
      </c>
      <c r="D1216" s="22">
        <f t="shared" si="280"/>
        <v>100</v>
      </c>
      <c r="E1216" s="21">
        <f t="shared" si="270"/>
        <v>52.621306587150983</v>
      </c>
      <c r="F1216" s="21">
        <f t="shared" si="281"/>
        <v>47.37869341284901</v>
      </c>
      <c r="G1216" s="22">
        <f t="shared" si="281"/>
        <v>100</v>
      </c>
      <c r="H1216" s="21">
        <f t="shared" si="272"/>
        <v>70.657429211744756</v>
      </c>
      <c r="I1216" s="21">
        <f t="shared" si="282"/>
        <v>29.342570788255234</v>
      </c>
      <c r="J1216" s="22">
        <f t="shared" si="282"/>
        <v>100</v>
      </c>
      <c r="K1216" s="21">
        <f t="shared" si="274"/>
        <v>62.566924082800824</v>
      </c>
      <c r="L1216" s="21">
        <f t="shared" si="283"/>
        <v>37.433075917199183</v>
      </c>
      <c r="M1216" s="22">
        <f t="shared" si="283"/>
        <v>100</v>
      </c>
      <c r="N1216" s="21">
        <f t="shared" si="276"/>
        <v>75.818341507702328</v>
      </c>
      <c r="O1216" s="21">
        <f t="shared" si="284"/>
        <v>24.181658492297672</v>
      </c>
      <c r="P1216" s="22">
        <f t="shared" si="284"/>
        <v>100</v>
      </c>
      <c r="Q1216" s="21">
        <f t="shared" si="278"/>
        <v>63.31678552007758</v>
      </c>
      <c r="R1216" s="21">
        <f t="shared" si="285"/>
        <v>36.68321447992242</v>
      </c>
      <c r="S1216" s="22">
        <f t="shared" si="285"/>
        <v>100</v>
      </c>
    </row>
    <row r="1217" spans="1:19">
      <c r="A1217" s="20">
        <v>2017</v>
      </c>
      <c r="B1217" s="23">
        <f t="shared" si="268"/>
        <v>20.514978121844496</v>
      </c>
      <c r="C1217" s="23">
        <f t="shared" si="280"/>
        <v>79.485021878155507</v>
      </c>
      <c r="D1217" s="24">
        <f t="shared" si="280"/>
        <v>100</v>
      </c>
      <c r="E1217" s="23">
        <f t="shared" si="270"/>
        <v>47.749920911104084</v>
      </c>
      <c r="F1217" s="23">
        <f t="shared" si="281"/>
        <v>52.250079088895916</v>
      </c>
      <c r="G1217" s="24">
        <f t="shared" si="281"/>
        <v>100</v>
      </c>
      <c r="H1217" s="23">
        <f t="shared" si="272"/>
        <v>66.077204716464379</v>
      </c>
      <c r="I1217" s="23">
        <f t="shared" si="282"/>
        <v>33.922795283535621</v>
      </c>
      <c r="J1217" s="24">
        <f t="shared" si="282"/>
        <v>100</v>
      </c>
      <c r="K1217" s="23">
        <f t="shared" si="274"/>
        <v>57.208110234222346</v>
      </c>
      <c r="L1217" s="23">
        <f t="shared" si="283"/>
        <v>42.791889765777654</v>
      </c>
      <c r="M1217" s="24">
        <f t="shared" si="283"/>
        <v>100</v>
      </c>
      <c r="N1217" s="23">
        <f t="shared" si="276"/>
        <v>68.23984556843368</v>
      </c>
      <c r="O1217" s="23">
        <f t="shared" si="284"/>
        <v>31.760154431566324</v>
      </c>
      <c r="P1217" s="24">
        <f t="shared" si="284"/>
        <v>100</v>
      </c>
      <c r="Q1217" s="23">
        <f t="shared" si="278"/>
        <v>58.856292926888287</v>
      </c>
      <c r="R1217" s="23">
        <f t="shared" si="285"/>
        <v>41.143707073111706</v>
      </c>
      <c r="S1217" s="24">
        <f t="shared" si="285"/>
        <v>100</v>
      </c>
    </row>
    <row r="1218" spans="1:19">
      <c r="A1218" s="3" t="s">
        <v>26</v>
      </c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>
      <c r="A1219" s="9" t="s">
        <v>32</v>
      </c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>
      <c r="A1220" s="8" t="s">
        <v>27</v>
      </c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>
      <c r="A1221" s="6" t="s">
        <v>29</v>
      </c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>
      <c r="A1222" s="7" t="s">
        <v>30</v>
      </c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5" spans="1:19">
      <c r="A1225" s="72" t="s">
        <v>105</v>
      </c>
      <c r="B1225" s="72"/>
      <c r="C1225" s="72"/>
      <c r="D1225" s="72"/>
      <c r="E1225" s="72"/>
      <c r="F1225" s="72"/>
      <c r="G1225" s="72"/>
      <c r="H1225" s="72"/>
      <c r="I1225" s="72"/>
      <c r="J1225" s="72"/>
      <c r="K1225" s="72"/>
      <c r="L1225" s="72"/>
      <c r="M1225" s="72"/>
      <c r="N1225" s="72"/>
      <c r="O1225" s="72"/>
      <c r="P1225" s="72"/>
      <c r="Q1225" s="72"/>
      <c r="R1225" s="72"/>
      <c r="S1225" s="72"/>
    </row>
    <row r="1226" spans="1:19">
      <c r="A1226" s="72" t="s">
        <v>98</v>
      </c>
      <c r="B1226" s="72"/>
      <c r="C1226" s="72"/>
      <c r="D1226" s="72"/>
      <c r="E1226" s="72"/>
      <c r="F1226" s="72"/>
      <c r="G1226" s="72"/>
      <c r="H1226" s="72"/>
      <c r="I1226" s="72"/>
      <c r="J1226" s="72"/>
      <c r="K1226" s="72"/>
      <c r="L1226" s="72"/>
      <c r="M1226" s="72"/>
      <c r="N1226" s="72"/>
      <c r="O1226" s="72"/>
      <c r="P1226" s="72"/>
      <c r="Q1226" s="72"/>
      <c r="R1226" s="72"/>
      <c r="S1226" s="72"/>
    </row>
    <row r="1227" spans="1:19">
      <c r="A1227" s="72" t="s">
        <v>174</v>
      </c>
      <c r="B1227" s="72"/>
      <c r="C1227" s="72"/>
      <c r="D1227" s="72"/>
      <c r="E1227" s="72"/>
      <c r="F1227" s="72"/>
      <c r="G1227" s="72"/>
      <c r="H1227" s="72"/>
      <c r="I1227" s="72"/>
      <c r="J1227" s="72"/>
      <c r="K1227" s="72"/>
      <c r="L1227" s="72"/>
      <c r="M1227" s="72"/>
      <c r="N1227" s="72"/>
      <c r="O1227" s="72"/>
      <c r="P1227" s="72"/>
      <c r="Q1227" s="72"/>
      <c r="R1227" s="72"/>
      <c r="S1227" s="72"/>
    </row>
    <row r="1228" spans="1:19">
      <c r="A1228" s="76" t="s">
        <v>5</v>
      </c>
      <c r="B1228" s="82" t="s">
        <v>10</v>
      </c>
      <c r="C1228" s="83"/>
      <c r="D1228" s="84"/>
      <c r="E1228" s="83" t="s">
        <v>11</v>
      </c>
      <c r="F1228" s="83"/>
      <c r="G1228" s="84"/>
      <c r="H1228" s="83" t="s">
        <v>12</v>
      </c>
      <c r="I1228" s="83"/>
      <c r="J1228" s="84"/>
      <c r="K1228" s="83" t="s">
        <v>13</v>
      </c>
      <c r="L1228" s="83"/>
      <c r="M1228" s="84"/>
      <c r="N1228" s="83" t="s">
        <v>14</v>
      </c>
      <c r="O1228" s="83"/>
      <c r="P1228" s="84"/>
      <c r="Q1228" s="83" t="s">
        <v>1</v>
      </c>
      <c r="R1228" s="83"/>
      <c r="S1228" s="84"/>
    </row>
    <row r="1229" spans="1:19">
      <c r="A1229" s="77"/>
      <c r="B1229" s="26" t="s">
        <v>2</v>
      </c>
      <c r="C1229" s="26" t="s">
        <v>3</v>
      </c>
      <c r="D1229" s="27" t="s">
        <v>1</v>
      </c>
      <c r="E1229" s="26" t="s">
        <v>2</v>
      </c>
      <c r="F1229" s="26" t="s">
        <v>3</v>
      </c>
      <c r="G1229" s="27" t="s">
        <v>1</v>
      </c>
      <c r="H1229" s="26" t="s">
        <v>2</v>
      </c>
      <c r="I1229" s="26" t="s">
        <v>3</v>
      </c>
      <c r="J1229" s="27" t="s">
        <v>1</v>
      </c>
      <c r="K1229" s="26" t="s">
        <v>2</v>
      </c>
      <c r="L1229" s="26" t="s">
        <v>3</v>
      </c>
      <c r="M1229" s="27" t="s">
        <v>1</v>
      </c>
      <c r="N1229" s="26" t="s">
        <v>2</v>
      </c>
      <c r="O1229" s="26" t="s">
        <v>3</v>
      </c>
      <c r="P1229" s="27" t="s">
        <v>1</v>
      </c>
      <c r="Q1229" s="33" t="s">
        <v>2</v>
      </c>
      <c r="R1229" s="63" t="s">
        <v>3</v>
      </c>
      <c r="S1229" s="32" t="s">
        <v>1</v>
      </c>
    </row>
    <row r="1230" spans="1:19">
      <c r="A1230" s="19" t="s">
        <v>6</v>
      </c>
      <c r="B1230" s="15">
        <f>+B1194-B1184</f>
        <v>1289</v>
      </c>
      <c r="C1230" s="15">
        <f t="shared" ref="C1230:S1230" si="286">+C1194-C1184</f>
        <v>-884</v>
      </c>
      <c r="D1230" s="16">
        <f t="shared" si="286"/>
        <v>405</v>
      </c>
      <c r="E1230" s="15">
        <f t="shared" si="286"/>
        <v>4579</v>
      </c>
      <c r="F1230" s="15">
        <f t="shared" si="286"/>
        <v>28324</v>
      </c>
      <c r="G1230" s="16">
        <f t="shared" si="286"/>
        <v>32903</v>
      </c>
      <c r="H1230" s="15">
        <f t="shared" si="286"/>
        <v>52050</v>
      </c>
      <c r="I1230" s="15">
        <f t="shared" si="286"/>
        <v>34650</v>
      </c>
      <c r="J1230" s="16">
        <f t="shared" si="286"/>
        <v>86700</v>
      </c>
      <c r="K1230" s="15">
        <f t="shared" si="286"/>
        <v>12469</v>
      </c>
      <c r="L1230" s="15">
        <f t="shared" si="286"/>
        <v>10246</v>
      </c>
      <c r="M1230" s="16">
        <f t="shared" si="286"/>
        <v>22715</v>
      </c>
      <c r="N1230" s="15">
        <f t="shared" si="286"/>
        <v>38204</v>
      </c>
      <c r="O1230" s="15">
        <f t="shared" si="286"/>
        <v>27282</v>
      </c>
      <c r="P1230" s="16">
        <f t="shared" si="286"/>
        <v>65486</v>
      </c>
      <c r="Q1230" s="15">
        <f t="shared" si="286"/>
        <v>108591</v>
      </c>
      <c r="R1230" s="15">
        <f t="shared" si="286"/>
        <v>99618</v>
      </c>
      <c r="S1230" s="16">
        <f t="shared" si="286"/>
        <v>208209</v>
      </c>
    </row>
    <row r="1231" spans="1:19">
      <c r="A1231" s="20" t="s">
        <v>7</v>
      </c>
      <c r="B1231" s="23">
        <f>+B1230/B1184*100</f>
        <v>54.434121621621621</v>
      </c>
      <c r="C1231" s="23">
        <f t="shared" ref="C1231:S1231" si="287">+C1230/C1184*100</f>
        <v>-5.8725835381651503</v>
      </c>
      <c r="D1231" s="24">
        <f t="shared" si="287"/>
        <v>2.3247804374031342</v>
      </c>
      <c r="E1231" s="23">
        <f t="shared" si="287"/>
        <v>6.7466222687156518</v>
      </c>
      <c r="F1231" s="23">
        <f t="shared" si="287"/>
        <v>55.587392550143264</v>
      </c>
      <c r="G1231" s="24">
        <f t="shared" si="287"/>
        <v>27.690300862613089</v>
      </c>
      <c r="H1231" s="23">
        <f t="shared" si="287"/>
        <v>83.212098927275349</v>
      </c>
      <c r="I1231" s="23">
        <f t="shared" si="287"/>
        <v>143.27654647700962</v>
      </c>
      <c r="J1231" s="24">
        <f t="shared" si="287"/>
        <v>99.959647201245176</v>
      </c>
      <c r="K1231" s="23">
        <f t="shared" si="287"/>
        <v>123.76178660049628</v>
      </c>
      <c r="L1231" s="23">
        <f t="shared" si="287"/>
        <v>154.84358470606014</v>
      </c>
      <c r="M1231" s="24">
        <f t="shared" si="287"/>
        <v>136.0831536065181</v>
      </c>
      <c r="N1231" s="23">
        <f t="shared" si="287"/>
        <v>80.09728075140994</v>
      </c>
      <c r="O1231" s="23">
        <f t="shared" si="287"/>
        <v>214.85273271381317</v>
      </c>
      <c r="P1231" s="24">
        <f t="shared" si="287"/>
        <v>108.42950575378755</v>
      </c>
      <c r="Q1231" s="23">
        <f t="shared" si="287"/>
        <v>56.984603436152014</v>
      </c>
      <c r="R1231" s="23">
        <f t="shared" si="287"/>
        <v>90.970357788614322</v>
      </c>
      <c r="S1231" s="24">
        <f t="shared" si="287"/>
        <v>69.387272218297198</v>
      </c>
    </row>
    <row r="1232" spans="1:19">
      <c r="A1232" s="3" t="s">
        <v>26</v>
      </c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>
      <c r="A1233" s="9" t="s">
        <v>32</v>
      </c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>
      <c r="A1234" s="8" t="s">
        <v>27</v>
      </c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>
      <c r="A1235" s="6" t="s">
        <v>29</v>
      </c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>
      <c r="A1236" s="7" t="s">
        <v>30</v>
      </c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9" spans="1:19">
      <c r="A1239" s="72" t="s">
        <v>107</v>
      </c>
      <c r="B1239" s="72"/>
      <c r="C1239" s="72"/>
      <c r="D1239" s="72"/>
      <c r="E1239" s="72"/>
      <c r="F1239" s="72"/>
      <c r="G1239" s="72"/>
      <c r="H1239" s="72"/>
      <c r="I1239" s="72"/>
      <c r="J1239" s="72"/>
      <c r="K1239" s="72"/>
      <c r="L1239" s="72"/>
      <c r="M1239" s="72"/>
      <c r="N1239" s="72"/>
      <c r="O1239" s="72"/>
      <c r="P1239" s="72"/>
      <c r="Q1239" s="72"/>
      <c r="R1239" s="72"/>
      <c r="S1239" s="72"/>
    </row>
    <row r="1240" spans="1:19">
      <c r="A1240" s="72" t="s">
        <v>102</v>
      </c>
      <c r="B1240" s="72"/>
      <c r="C1240" s="72"/>
      <c r="D1240" s="72"/>
      <c r="E1240" s="72"/>
      <c r="F1240" s="72"/>
      <c r="G1240" s="72"/>
      <c r="H1240" s="72"/>
      <c r="I1240" s="72"/>
      <c r="J1240" s="72"/>
      <c r="K1240" s="72"/>
      <c r="L1240" s="72"/>
      <c r="M1240" s="72"/>
      <c r="N1240" s="72"/>
      <c r="O1240" s="72"/>
      <c r="P1240" s="72"/>
      <c r="Q1240" s="72"/>
      <c r="R1240" s="72"/>
      <c r="S1240" s="72"/>
    </row>
    <row r="1241" spans="1:19">
      <c r="A1241" s="80" t="s">
        <v>9</v>
      </c>
      <c r="B1241" s="82" t="s">
        <v>2</v>
      </c>
      <c r="C1241" s="83"/>
      <c r="D1241" s="83"/>
      <c r="E1241" s="83"/>
      <c r="F1241" s="83"/>
      <c r="G1241" s="84"/>
      <c r="H1241" s="83" t="s">
        <v>3</v>
      </c>
      <c r="I1241" s="83"/>
      <c r="J1241" s="83"/>
      <c r="K1241" s="83"/>
      <c r="L1241" s="83"/>
      <c r="M1241" s="84"/>
      <c r="N1241" s="83" t="s">
        <v>1</v>
      </c>
      <c r="O1241" s="83"/>
      <c r="P1241" s="83"/>
      <c r="Q1241" s="83"/>
      <c r="R1241" s="83"/>
      <c r="S1241" s="84"/>
    </row>
    <row r="1242" spans="1:19">
      <c r="A1242" s="81"/>
      <c r="B1242" s="26" t="s">
        <v>10</v>
      </c>
      <c r="C1242" s="26" t="s">
        <v>11</v>
      </c>
      <c r="D1242" s="26" t="s">
        <v>12</v>
      </c>
      <c r="E1242" s="26" t="s">
        <v>15</v>
      </c>
      <c r="F1242" s="26" t="s">
        <v>16</v>
      </c>
      <c r="G1242" s="27" t="s">
        <v>1</v>
      </c>
      <c r="H1242" s="26" t="s">
        <v>10</v>
      </c>
      <c r="I1242" s="26" t="s">
        <v>11</v>
      </c>
      <c r="J1242" s="26" t="s">
        <v>12</v>
      </c>
      <c r="K1242" s="26" t="s">
        <v>15</v>
      </c>
      <c r="L1242" s="26" t="s">
        <v>16</v>
      </c>
      <c r="M1242" s="27" t="s">
        <v>1</v>
      </c>
      <c r="N1242" s="26" t="s">
        <v>10</v>
      </c>
      <c r="O1242" s="26" t="s">
        <v>11</v>
      </c>
      <c r="P1242" s="26" t="s">
        <v>12</v>
      </c>
      <c r="Q1242" s="26" t="s">
        <v>15</v>
      </c>
      <c r="R1242" s="26" t="s">
        <v>16</v>
      </c>
      <c r="S1242" s="27" t="s">
        <v>1</v>
      </c>
    </row>
    <row r="1243" spans="1:19">
      <c r="A1243" s="19">
        <v>2007</v>
      </c>
      <c r="B1243" s="15">
        <f t="shared" ref="B1243:B1253" si="288">+B1184</f>
        <v>2368</v>
      </c>
      <c r="C1243" s="15">
        <f t="shared" ref="C1243:C1253" si="289">+E1184</f>
        <v>67871</v>
      </c>
      <c r="D1243" s="15">
        <f t="shared" ref="D1243:D1253" si="290">+H1184</f>
        <v>62551</v>
      </c>
      <c r="E1243" s="15">
        <f t="shared" ref="E1243:E1253" si="291">+K1184</f>
        <v>10075</v>
      </c>
      <c r="F1243" s="15">
        <f t="shared" ref="F1243:F1253" si="292">+N1184</f>
        <v>47697</v>
      </c>
      <c r="G1243" s="16">
        <f>+B1243+C1243+D1243+E1243+F1243</f>
        <v>190562</v>
      </c>
      <c r="H1243" s="15">
        <f t="shared" ref="H1243:H1253" si="293">+C1184</f>
        <v>15053</v>
      </c>
      <c r="I1243" s="15">
        <f t="shared" ref="I1243:I1253" si="294">+F1184</f>
        <v>50954</v>
      </c>
      <c r="J1243" s="15">
        <f t="shared" ref="J1243:J1253" si="295">+I1184</f>
        <v>24184</v>
      </c>
      <c r="K1243" s="15">
        <f t="shared" ref="K1243:K1253" si="296">+L1184</f>
        <v>6617</v>
      </c>
      <c r="L1243" s="15">
        <f t="shared" ref="L1243:L1253" si="297">+O1184</f>
        <v>12698</v>
      </c>
      <c r="M1243" s="16">
        <f>+H1243+I1243+J1243+K1243+L1243</f>
        <v>109506</v>
      </c>
      <c r="N1243" s="15">
        <f>+B1243+H1243</f>
        <v>17421</v>
      </c>
      <c r="O1243" s="15">
        <f t="shared" ref="O1243:S1253" si="298">+C1243+I1243</f>
        <v>118825</v>
      </c>
      <c r="P1243" s="15">
        <f t="shared" si="298"/>
        <v>86735</v>
      </c>
      <c r="Q1243" s="15">
        <f t="shared" si="298"/>
        <v>16692</v>
      </c>
      <c r="R1243" s="15">
        <f t="shared" si="298"/>
        <v>60395</v>
      </c>
      <c r="S1243" s="16">
        <f t="shared" si="298"/>
        <v>300068</v>
      </c>
    </row>
    <row r="1244" spans="1:19">
      <c r="A1244" s="19">
        <v>2008</v>
      </c>
      <c r="B1244" s="15">
        <f t="shared" si="288"/>
        <v>4428</v>
      </c>
      <c r="C1244" s="15">
        <f t="shared" si="289"/>
        <v>69202</v>
      </c>
      <c r="D1244" s="15">
        <f t="shared" si="290"/>
        <v>70166</v>
      </c>
      <c r="E1244" s="15">
        <f t="shared" si="291"/>
        <v>9946</v>
      </c>
      <c r="F1244" s="15">
        <f t="shared" si="292"/>
        <v>51219</v>
      </c>
      <c r="G1244" s="16">
        <f t="shared" ref="G1244:G1253" si="299">+B1244+C1244+D1244+E1244+F1244</f>
        <v>204961</v>
      </c>
      <c r="H1244" s="15">
        <f t="shared" si="293"/>
        <v>21502</v>
      </c>
      <c r="I1244" s="15">
        <f t="shared" si="294"/>
        <v>62425</v>
      </c>
      <c r="J1244" s="15">
        <f t="shared" si="295"/>
        <v>28927</v>
      </c>
      <c r="K1244" s="15">
        <f t="shared" si="296"/>
        <v>5029</v>
      </c>
      <c r="L1244" s="15">
        <f t="shared" si="297"/>
        <v>18141</v>
      </c>
      <c r="M1244" s="16">
        <f t="shared" ref="M1244:M1253" si="300">+H1244+I1244+J1244+K1244+L1244</f>
        <v>136024</v>
      </c>
      <c r="N1244" s="15">
        <f t="shared" ref="N1244:N1253" si="301">+B1244+H1244</f>
        <v>25930</v>
      </c>
      <c r="O1244" s="15">
        <f t="shared" si="298"/>
        <v>131627</v>
      </c>
      <c r="P1244" s="15">
        <f t="shared" si="298"/>
        <v>99093</v>
      </c>
      <c r="Q1244" s="15">
        <f t="shared" si="298"/>
        <v>14975</v>
      </c>
      <c r="R1244" s="15">
        <f t="shared" si="298"/>
        <v>69360</v>
      </c>
      <c r="S1244" s="16">
        <f t="shared" si="298"/>
        <v>340985</v>
      </c>
    </row>
    <row r="1245" spans="1:19">
      <c r="A1245" s="19">
        <v>2009</v>
      </c>
      <c r="B1245" s="15">
        <f t="shared" si="288"/>
        <v>5698</v>
      </c>
      <c r="C1245" s="15">
        <f t="shared" si="289"/>
        <v>84068</v>
      </c>
      <c r="D1245" s="15">
        <f t="shared" si="290"/>
        <v>65414</v>
      </c>
      <c r="E1245" s="15">
        <f t="shared" si="291"/>
        <v>11868</v>
      </c>
      <c r="F1245" s="15">
        <f t="shared" si="292"/>
        <v>39124</v>
      </c>
      <c r="G1245" s="16">
        <f t="shared" si="299"/>
        <v>206172</v>
      </c>
      <c r="H1245" s="15">
        <f t="shared" si="293"/>
        <v>26430</v>
      </c>
      <c r="I1245" s="15">
        <f t="shared" si="294"/>
        <v>52211</v>
      </c>
      <c r="J1245" s="15">
        <f t="shared" si="295"/>
        <v>20128</v>
      </c>
      <c r="K1245" s="15">
        <f t="shared" si="296"/>
        <v>6591</v>
      </c>
      <c r="L1245" s="15">
        <f t="shared" si="297"/>
        <v>21500</v>
      </c>
      <c r="M1245" s="16">
        <f t="shared" si="300"/>
        <v>126860</v>
      </c>
      <c r="N1245" s="15">
        <f t="shared" si="301"/>
        <v>32128</v>
      </c>
      <c r="O1245" s="15">
        <f t="shared" si="298"/>
        <v>136279</v>
      </c>
      <c r="P1245" s="15">
        <f t="shared" si="298"/>
        <v>85542</v>
      </c>
      <c r="Q1245" s="15">
        <f t="shared" si="298"/>
        <v>18459</v>
      </c>
      <c r="R1245" s="15">
        <f t="shared" si="298"/>
        <v>60624</v>
      </c>
      <c r="S1245" s="16">
        <f t="shared" si="298"/>
        <v>333032</v>
      </c>
    </row>
    <row r="1246" spans="1:19">
      <c r="A1246" s="19">
        <v>2010</v>
      </c>
      <c r="B1246" s="15">
        <f t="shared" si="288"/>
        <v>4461</v>
      </c>
      <c r="C1246" s="15">
        <f t="shared" si="289"/>
        <v>84920</v>
      </c>
      <c r="D1246" s="15">
        <f t="shared" si="290"/>
        <v>71343</v>
      </c>
      <c r="E1246" s="15">
        <f t="shared" si="291"/>
        <v>20320</v>
      </c>
      <c r="F1246" s="15">
        <f t="shared" si="292"/>
        <v>45917</v>
      </c>
      <c r="G1246" s="16">
        <f t="shared" si="299"/>
        <v>226961</v>
      </c>
      <c r="H1246" s="15">
        <f t="shared" si="293"/>
        <v>24686</v>
      </c>
      <c r="I1246" s="15">
        <f t="shared" si="294"/>
        <v>54954</v>
      </c>
      <c r="J1246" s="15">
        <f t="shared" si="295"/>
        <v>31508</v>
      </c>
      <c r="K1246" s="15">
        <f t="shared" si="296"/>
        <v>8025</v>
      </c>
      <c r="L1246" s="15">
        <f t="shared" si="297"/>
        <v>18705</v>
      </c>
      <c r="M1246" s="16">
        <f t="shared" si="300"/>
        <v>137878</v>
      </c>
      <c r="N1246" s="15">
        <f t="shared" si="301"/>
        <v>29147</v>
      </c>
      <c r="O1246" s="15">
        <f t="shared" si="298"/>
        <v>139874</v>
      </c>
      <c r="P1246" s="15">
        <f t="shared" si="298"/>
        <v>102851</v>
      </c>
      <c r="Q1246" s="15">
        <f t="shared" si="298"/>
        <v>28345</v>
      </c>
      <c r="R1246" s="15">
        <f t="shared" si="298"/>
        <v>64622</v>
      </c>
      <c r="S1246" s="16">
        <f t="shared" si="298"/>
        <v>364839</v>
      </c>
    </row>
    <row r="1247" spans="1:19">
      <c r="A1247" s="19">
        <v>2011</v>
      </c>
      <c r="B1247" s="15">
        <f t="shared" si="288"/>
        <v>6083</v>
      </c>
      <c r="C1247" s="15">
        <f t="shared" si="289"/>
        <v>68602</v>
      </c>
      <c r="D1247" s="15">
        <f t="shared" si="290"/>
        <v>83239</v>
      </c>
      <c r="E1247" s="15">
        <f t="shared" si="291"/>
        <v>27465</v>
      </c>
      <c r="F1247" s="15">
        <f t="shared" si="292"/>
        <v>50699</v>
      </c>
      <c r="G1247" s="16">
        <f t="shared" si="299"/>
        <v>236088</v>
      </c>
      <c r="H1247" s="15">
        <f t="shared" si="293"/>
        <v>21607</v>
      </c>
      <c r="I1247" s="15">
        <f t="shared" si="294"/>
        <v>49889</v>
      </c>
      <c r="J1247" s="15">
        <f t="shared" si="295"/>
        <v>34640</v>
      </c>
      <c r="K1247" s="15">
        <f t="shared" si="296"/>
        <v>8860</v>
      </c>
      <c r="L1247" s="15">
        <f t="shared" si="297"/>
        <v>17486</v>
      </c>
      <c r="M1247" s="16">
        <f t="shared" si="300"/>
        <v>132482</v>
      </c>
      <c r="N1247" s="15">
        <f t="shared" si="301"/>
        <v>27690</v>
      </c>
      <c r="O1247" s="15">
        <f t="shared" si="298"/>
        <v>118491</v>
      </c>
      <c r="P1247" s="15">
        <f t="shared" si="298"/>
        <v>117879</v>
      </c>
      <c r="Q1247" s="15">
        <f t="shared" si="298"/>
        <v>36325</v>
      </c>
      <c r="R1247" s="15">
        <f t="shared" si="298"/>
        <v>68185</v>
      </c>
      <c r="S1247" s="16">
        <f t="shared" si="298"/>
        <v>368570</v>
      </c>
    </row>
    <row r="1248" spans="1:19">
      <c r="A1248" s="19">
        <v>2012</v>
      </c>
      <c r="B1248" s="15">
        <f t="shared" si="288"/>
        <v>6921</v>
      </c>
      <c r="C1248" s="15">
        <f t="shared" si="289"/>
        <v>74885</v>
      </c>
      <c r="D1248" s="15">
        <f t="shared" si="290"/>
        <v>95814</v>
      </c>
      <c r="E1248" s="15">
        <f t="shared" si="291"/>
        <v>30016</v>
      </c>
      <c r="F1248" s="15">
        <f t="shared" si="292"/>
        <v>58840</v>
      </c>
      <c r="G1248" s="16">
        <f t="shared" si="299"/>
        <v>266476</v>
      </c>
      <c r="H1248" s="15">
        <f t="shared" si="293"/>
        <v>21750</v>
      </c>
      <c r="I1248" s="15">
        <f t="shared" si="294"/>
        <v>66188</v>
      </c>
      <c r="J1248" s="15">
        <f t="shared" si="295"/>
        <v>39309</v>
      </c>
      <c r="K1248" s="15">
        <f t="shared" si="296"/>
        <v>5235</v>
      </c>
      <c r="L1248" s="15">
        <f t="shared" si="297"/>
        <v>25155</v>
      </c>
      <c r="M1248" s="16">
        <f t="shared" si="300"/>
        <v>157637</v>
      </c>
      <c r="N1248" s="15">
        <f t="shared" si="301"/>
        <v>28671</v>
      </c>
      <c r="O1248" s="15">
        <f t="shared" si="298"/>
        <v>141073</v>
      </c>
      <c r="P1248" s="15">
        <f t="shared" si="298"/>
        <v>135123</v>
      </c>
      <c r="Q1248" s="15">
        <f t="shared" si="298"/>
        <v>35251</v>
      </c>
      <c r="R1248" s="15">
        <f t="shared" si="298"/>
        <v>83995</v>
      </c>
      <c r="S1248" s="16">
        <f t="shared" si="298"/>
        <v>424113</v>
      </c>
    </row>
    <row r="1249" spans="1:19">
      <c r="A1249" s="19">
        <v>2013</v>
      </c>
      <c r="B1249" s="15">
        <f t="shared" si="288"/>
        <v>5092</v>
      </c>
      <c r="C1249" s="15">
        <f t="shared" si="289"/>
        <v>82031</v>
      </c>
      <c r="D1249" s="15">
        <f t="shared" si="290"/>
        <v>106947</v>
      </c>
      <c r="E1249" s="15">
        <f t="shared" si="291"/>
        <v>24337</v>
      </c>
      <c r="F1249" s="15">
        <f t="shared" si="292"/>
        <v>61997</v>
      </c>
      <c r="G1249" s="16">
        <f t="shared" si="299"/>
        <v>280404</v>
      </c>
      <c r="H1249" s="15">
        <f t="shared" si="293"/>
        <v>16347</v>
      </c>
      <c r="I1249" s="15">
        <f t="shared" si="294"/>
        <v>63587</v>
      </c>
      <c r="J1249" s="15">
        <f t="shared" si="295"/>
        <v>47806</v>
      </c>
      <c r="K1249" s="15">
        <f t="shared" si="296"/>
        <v>10196</v>
      </c>
      <c r="L1249" s="15">
        <f t="shared" si="297"/>
        <v>20493</v>
      </c>
      <c r="M1249" s="16">
        <f t="shared" si="300"/>
        <v>158429</v>
      </c>
      <c r="N1249" s="15">
        <f t="shared" si="301"/>
        <v>21439</v>
      </c>
      <c r="O1249" s="15">
        <f t="shared" si="298"/>
        <v>145618</v>
      </c>
      <c r="P1249" s="15">
        <f t="shared" si="298"/>
        <v>154753</v>
      </c>
      <c r="Q1249" s="15">
        <f t="shared" si="298"/>
        <v>34533</v>
      </c>
      <c r="R1249" s="15">
        <f t="shared" si="298"/>
        <v>82490</v>
      </c>
      <c r="S1249" s="16">
        <f t="shared" si="298"/>
        <v>438833</v>
      </c>
    </row>
    <row r="1250" spans="1:19">
      <c r="A1250" s="19">
        <v>2014</v>
      </c>
      <c r="B1250" s="15">
        <f t="shared" si="288"/>
        <v>3972</v>
      </c>
      <c r="C1250" s="15">
        <f t="shared" si="289"/>
        <v>66425</v>
      </c>
      <c r="D1250" s="15">
        <f t="shared" si="290"/>
        <v>101139</v>
      </c>
      <c r="E1250" s="15">
        <f t="shared" si="291"/>
        <v>23317</v>
      </c>
      <c r="F1250" s="15">
        <f t="shared" si="292"/>
        <v>56497</v>
      </c>
      <c r="G1250" s="16">
        <f t="shared" si="299"/>
        <v>251350</v>
      </c>
      <c r="H1250" s="15">
        <f t="shared" si="293"/>
        <v>17485</v>
      </c>
      <c r="I1250" s="15">
        <f t="shared" si="294"/>
        <v>80349</v>
      </c>
      <c r="J1250" s="15">
        <f t="shared" si="295"/>
        <v>47911</v>
      </c>
      <c r="K1250" s="15">
        <f t="shared" si="296"/>
        <v>9855</v>
      </c>
      <c r="L1250" s="15">
        <f t="shared" si="297"/>
        <v>27109</v>
      </c>
      <c r="M1250" s="16">
        <f t="shared" si="300"/>
        <v>182709</v>
      </c>
      <c r="N1250" s="15">
        <f t="shared" si="301"/>
        <v>21457</v>
      </c>
      <c r="O1250" s="15">
        <f t="shared" si="298"/>
        <v>146774</v>
      </c>
      <c r="P1250" s="15">
        <f t="shared" si="298"/>
        <v>149050</v>
      </c>
      <c r="Q1250" s="15">
        <f t="shared" si="298"/>
        <v>33172</v>
      </c>
      <c r="R1250" s="15">
        <f t="shared" si="298"/>
        <v>83606</v>
      </c>
      <c r="S1250" s="16">
        <f t="shared" si="298"/>
        <v>434059</v>
      </c>
    </row>
    <row r="1251" spans="1:19">
      <c r="A1251" s="19">
        <v>2015</v>
      </c>
      <c r="B1251" s="15">
        <f t="shared" si="288"/>
        <v>7906</v>
      </c>
      <c r="C1251" s="15">
        <f t="shared" si="289"/>
        <v>74292</v>
      </c>
      <c r="D1251" s="15">
        <f t="shared" si="290"/>
        <v>122653</v>
      </c>
      <c r="E1251" s="15">
        <f t="shared" si="291"/>
        <v>20033</v>
      </c>
      <c r="F1251" s="15">
        <f t="shared" si="292"/>
        <v>64579</v>
      </c>
      <c r="G1251" s="16">
        <f t="shared" si="299"/>
        <v>289463</v>
      </c>
      <c r="H1251" s="15">
        <f t="shared" si="293"/>
        <v>12502</v>
      </c>
      <c r="I1251" s="15">
        <f t="shared" si="294"/>
        <v>78573</v>
      </c>
      <c r="J1251" s="15">
        <f t="shared" si="295"/>
        <v>53254</v>
      </c>
      <c r="K1251" s="15">
        <f t="shared" si="296"/>
        <v>13912</v>
      </c>
      <c r="L1251" s="15">
        <f t="shared" si="297"/>
        <v>32811</v>
      </c>
      <c r="M1251" s="16">
        <f t="shared" si="300"/>
        <v>191052</v>
      </c>
      <c r="N1251" s="15">
        <f t="shared" si="301"/>
        <v>20408</v>
      </c>
      <c r="O1251" s="15">
        <f t="shared" si="298"/>
        <v>152865</v>
      </c>
      <c r="P1251" s="15">
        <f t="shared" si="298"/>
        <v>175907</v>
      </c>
      <c r="Q1251" s="15">
        <f t="shared" si="298"/>
        <v>33945</v>
      </c>
      <c r="R1251" s="15">
        <f t="shared" si="298"/>
        <v>97390</v>
      </c>
      <c r="S1251" s="16">
        <f t="shared" si="298"/>
        <v>480515</v>
      </c>
    </row>
    <row r="1252" spans="1:19">
      <c r="A1252" s="19">
        <v>2016</v>
      </c>
      <c r="B1252" s="15">
        <f t="shared" si="288"/>
        <v>2175</v>
      </c>
      <c r="C1252" s="15">
        <f t="shared" si="289"/>
        <v>77648</v>
      </c>
      <c r="D1252" s="15">
        <f t="shared" si="290"/>
        <v>124220</v>
      </c>
      <c r="E1252" s="15">
        <f t="shared" si="291"/>
        <v>25359</v>
      </c>
      <c r="F1252" s="15">
        <f t="shared" si="292"/>
        <v>76829</v>
      </c>
      <c r="G1252" s="16">
        <f t="shared" si="299"/>
        <v>306231</v>
      </c>
      <c r="H1252" s="15">
        <f t="shared" si="293"/>
        <v>16244</v>
      </c>
      <c r="I1252" s="15">
        <f t="shared" si="294"/>
        <v>69912</v>
      </c>
      <c r="J1252" s="15">
        <f t="shared" si="295"/>
        <v>51586</v>
      </c>
      <c r="K1252" s="15">
        <f t="shared" si="296"/>
        <v>15172</v>
      </c>
      <c r="L1252" s="15">
        <f t="shared" si="297"/>
        <v>24504</v>
      </c>
      <c r="M1252" s="16">
        <f t="shared" si="300"/>
        <v>177418</v>
      </c>
      <c r="N1252" s="15">
        <f t="shared" si="301"/>
        <v>18419</v>
      </c>
      <c r="O1252" s="15">
        <f t="shared" si="298"/>
        <v>147560</v>
      </c>
      <c r="P1252" s="15">
        <f t="shared" si="298"/>
        <v>175806</v>
      </c>
      <c r="Q1252" s="15">
        <f t="shared" si="298"/>
        <v>40531</v>
      </c>
      <c r="R1252" s="15">
        <f t="shared" si="298"/>
        <v>101333</v>
      </c>
      <c r="S1252" s="16">
        <f t="shared" si="298"/>
        <v>483649</v>
      </c>
    </row>
    <row r="1253" spans="1:19">
      <c r="A1253" s="20">
        <v>2017</v>
      </c>
      <c r="B1253" s="17">
        <f t="shared" si="288"/>
        <v>3657</v>
      </c>
      <c r="C1253" s="17">
        <f t="shared" si="289"/>
        <v>72450</v>
      </c>
      <c r="D1253" s="17">
        <f t="shared" si="290"/>
        <v>114601</v>
      </c>
      <c r="E1253" s="17">
        <f t="shared" si="291"/>
        <v>22544</v>
      </c>
      <c r="F1253" s="17">
        <f t="shared" si="292"/>
        <v>85901</v>
      </c>
      <c r="G1253" s="18">
        <f t="shared" si="299"/>
        <v>299153</v>
      </c>
      <c r="H1253" s="17">
        <f t="shared" si="293"/>
        <v>14169</v>
      </c>
      <c r="I1253" s="17">
        <f t="shared" si="294"/>
        <v>79278</v>
      </c>
      <c r="J1253" s="17">
        <f t="shared" si="295"/>
        <v>58834</v>
      </c>
      <c r="K1253" s="17">
        <f t="shared" si="296"/>
        <v>16863</v>
      </c>
      <c r="L1253" s="17">
        <f t="shared" si="297"/>
        <v>39980</v>
      </c>
      <c r="M1253" s="18">
        <f t="shared" si="300"/>
        <v>209124</v>
      </c>
      <c r="N1253" s="17">
        <f t="shared" si="301"/>
        <v>17826</v>
      </c>
      <c r="O1253" s="17">
        <f t="shared" si="298"/>
        <v>151728</v>
      </c>
      <c r="P1253" s="17">
        <f t="shared" si="298"/>
        <v>173435</v>
      </c>
      <c r="Q1253" s="17">
        <f t="shared" si="298"/>
        <v>39407</v>
      </c>
      <c r="R1253" s="17">
        <f t="shared" si="298"/>
        <v>125881</v>
      </c>
      <c r="S1253" s="18">
        <f t="shared" si="298"/>
        <v>508277</v>
      </c>
    </row>
    <row r="1254" spans="1:19">
      <c r="A1254" s="3" t="s">
        <v>26</v>
      </c>
    </row>
    <row r="1255" spans="1:19">
      <c r="A1255" s="9" t="s">
        <v>32</v>
      </c>
    </row>
    <row r="1256" spans="1:19">
      <c r="A1256" s="8" t="s">
        <v>27</v>
      </c>
    </row>
    <row r="1257" spans="1:19">
      <c r="A1257" s="6" t="s">
        <v>29</v>
      </c>
    </row>
    <row r="1258" spans="1:19">
      <c r="A1258" s="7" t="s">
        <v>30</v>
      </c>
    </row>
    <row r="1261" spans="1:19">
      <c r="A1261" s="72" t="s">
        <v>108</v>
      </c>
      <c r="B1261" s="72"/>
      <c r="C1261" s="72"/>
      <c r="D1261" s="72"/>
      <c r="E1261" s="72"/>
      <c r="F1261" s="72"/>
      <c r="G1261" s="72"/>
      <c r="H1261" s="72"/>
      <c r="I1261" s="72"/>
      <c r="J1261" s="72"/>
      <c r="K1261" s="72"/>
      <c r="L1261" s="72"/>
      <c r="M1261" s="72"/>
      <c r="N1261" s="72"/>
      <c r="O1261" s="72"/>
      <c r="P1261" s="72"/>
      <c r="Q1261" s="72"/>
      <c r="R1261" s="72"/>
      <c r="S1261" s="72"/>
    </row>
    <row r="1262" spans="1:19">
      <c r="A1262" s="72" t="s">
        <v>102</v>
      </c>
      <c r="B1262" s="72"/>
      <c r="C1262" s="72"/>
      <c r="D1262" s="72"/>
      <c r="E1262" s="72"/>
      <c r="F1262" s="72"/>
      <c r="G1262" s="72"/>
      <c r="H1262" s="72"/>
      <c r="I1262" s="72"/>
      <c r="J1262" s="72"/>
      <c r="K1262" s="72"/>
      <c r="L1262" s="72"/>
      <c r="M1262" s="72"/>
      <c r="N1262" s="72"/>
      <c r="O1262" s="72"/>
      <c r="P1262" s="72"/>
      <c r="Q1262" s="72"/>
      <c r="R1262" s="72"/>
      <c r="S1262" s="72"/>
    </row>
    <row r="1263" spans="1:19">
      <c r="A1263" s="72" t="s">
        <v>4</v>
      </c>
      <c r="B1263" s="72"/>
      <c r="C1263" s="72"/>
      <c r="D1263" s="72"/>
      <c r="E1263" s="72"/>
      <c r="F1263" s="72"/>
      <c r="G1263" s="72"/>
      <c r="H1263" s="72"/>
      <c r="I1263" s="72"/>
      <c r="J1263" s="72"/>
      <c r="K1263" s="72"/>
      <c r="L1263" s="72"/>
      <c r="M1263" s="72"/>
      <c r="N1263" s="72"/>
      <c r="O1263" s="72"/>
      <c r="P1263" s="72"/>
      <c r="Q1263" s="72"/>
      <c r="R1263" s="72"/>
      <c r="S1263" s="72"/>
    </row>
    <row r="1264" spans="1:19">
      <c r="A1264" s="80" t="s">
        <v>9</v>
      </c>
      <c r="B1264" s="82" t="s">
        <v>2</v>
      </c>
      <c r="C1264" s="83"/>
      <c r="D1264" s="83"/>
      <c r="E1264" s="83"/>
      <c r="F1264" s="83"/>
      <c r="G1264" s="84"/>
      <c r="H1264" s="83" t="s">
        <v>3</v>
      </c>
      <c r="I1264" s="83"/>
      <c r="J1264" s="83"/>
      <c r="K1264" s="83"/>
      <c r="L1264" s="83"/>
      <c r="M1264" s="84"/>
      <c r="N1264" s="83" t="s">
        <v>1</v>
      </c>
      <c r="O1264" s="83"/>
      <c r="P1264" s="83"/>
      <c r="Q1264" s="83"/>
      <c r="R1264" s="83"/>
      <c r="S1264" s="84"/>
    </row>
    <row r="1265" spans="1:19">
      <c r="A1265" s="81"/>
      <c r="B1265" s="26" t="s">
        <v>10</v>
      </c>
      <c r="C1265" s="26" t="s">
        <v>11</v>
      </c>
      <c r="D1265" s="26" t="s">
        <v>12</v>
      </c>
      <c r="E1265" s="26" t="s">
        <v>15</v>
      </c>
      <c r="F1265" s="26" t="s">
        <v>16</v>
      </c>
      <c r="G1265" s="27" t="s">
        <v>1</v>
      </c>
      <c r="H1265" s="26" t="s">
        <v>10</v>
      </c>
      <c r="I1265" s="26" t="s">
        <v>11</v>
      </c>
      <c r="J1265" s="26" t="s">
        <v>12</v>
      </c>
      <c r="K1265" s="26" t="s">
        <v>15</v>
      </c>
      <c r="L1265" s="26" t="s">
        <v>16</v>
      </c>
      <c r="M1265" s="27" t="s">
        <v>1</v>
      </c>
      <c r="N1265" s="26" t="s">
        <v>10</v>
      </c>
      <c r="O1265" s="26" t="s">
        <v>11</v>
      </c>
      <c r="P1265" s="26" t="s">
        <v>12</v>
      </c>
      <c r="Q1265" s="26" t="s">
        <v>15</v>
      </c>
      <c r="R1265" s="26" t="s">
        <v>16</v>
      </c>
      <c r="S1265" s="27" t="s">
        <v>1</v>
      </c>
    </row>
    <row r="1266" spans="1:19">
      <c r="A1266" s="19">
        <v>2007</v>
      </c>
      <c r="B1266" s="21">
        <f t="shared" ref="B1266:B1276" si="302">+B1243/$G1243*100</f>
        <v>1.2426401905941373</v>
      </c>
      <c r="C1266" s="21">
        <f t="shared" ref="C1266:G1266" si="303">+C1243/$G1243*100</f>
        <v>35.616229888435257</v>
      </c>
      <c r="D1266" s="21">
        <f t="shared" si="303"/>
        <v>32.824487568350456</v>
      </c>
      <c r="E1266" s="21">
        <f t="shared" si="303"/>
        <v>5.2869932095590944</v>
      </c>
      <c r="F1266" s="21">
        <f t="shared" si="303"/>
        <v>25.02964914306105</v>
      </c>
      <c r="G1266" s="22">
        <f t="shared" si="303"/>
        <v>100</v>
      </c>
      <c r="H1266" s="21">
        <f t="shared" ref="H1266:H1276" si="304">+H1243/$M1243*100</f>
        <v>13.746278742717294</v>
      </c>
      <c r="I1266" s="21">
        <f t="shared" ref="I1266:M1266" si="305">+I1243/$M1243*100</f>
        <v>46.530783701349698</v>
      </c>
      <c r="J1266" s="21">
        <f t="shared" si="305"/>
        <v>22.084634631892317</v>
      </c>
      <c r="K1266" s="21">
        <f t="shared" si="305"/>
        <v>6.0425912735375231</v>
      </c>
      <c r="L1266" s="21">
        <f t="shared" si="305"/>
        <v>11.595711650503167</v>
      </c>
      <c r="M1266" s="22">
        <f t="shared" si="305"/>
        <v>100</v>
      </c>
      <c r="N1266" s="21">
        <f t="shared" ref="N1266:N1276" si="306">+N1243/$S1243*100</f>
        <v>5.8056840449498113</v>
      </c>
      <c r="O1266" s="21">
        <f t="shared" ref="O1266:S1266" si="307">+O1243/$S1243*100</f>
        <v>39.599357478971427</v>
      </c>
      <c r="P1266" s="21">
        <f t="shared" si="307"/>
        <v>28.90511484063612</v>
      </c>
      <c r="Q1266" s="21">
        <f t="shared" si="307"/>
        <v>5.56273911246784</v>
      </c>
      <c r="R1266" s="21">
        <f t="shared" si="307"/>
        <v>20.127104522974793</v>
      </c>
      <c r="S1266" s="22">
        <f t="shared" si="307"/>
        <v>100</v>
      </c>
    </row>
    <row r="1267" spans="1:19">
      <c r="A1267" s="19">
        <v>2008</v>
      </c>
      <c r="B1267" s="21">
        <f t="shared" si="302"/>
        <v>2.1604110050204675</v>
      </c>
      <c r="C1267" s="21">
        <f t="shared" ref="C1267:G1276" si="308">+C1244/$G1244*100</f>
        <v>33.763496470060154</v>
      </c>
      <c r="D1267" s="21">
        <f t="shared" si="308"/>
        <v>34.233829850556937</v>
      </c>
      <c r="E1267" s="21">
        <f t="shared" si="308"/>
        <v>4.8526305004366685</v>
      </c>
      <c r="F1267" s="21">
        <f t="shared" si="308"/>
        <v>24.98963217392577</v>
      </c>
      <c r="G1267" s="22">
        <f t="shared" si="308"/>
        <v>100</v>
      </c>
      <c r="H1267" s="21">
        <f t="shared" si="304"/>
        <v>15.807504558019172</v>
      </c>
      <c r="I1267" s="21">
        <f t="shared" ref="I1267:M1276" si="309">+I1244/$M1244*100</f>
        <v>45.892636593542321</v>
      </c>
      <c r="J1267" s="21">
        <f t="shared" si="309"/>
        <v>21.266100099982356</v>
      </c>
      <c r="K1267" s="21">
        <f t="shared" si="309"/>
        <v>3.6971416808798443</v>
      </c>
      <c r="L1267" s="21">
        <f t="shared" si="309"/>
        <v>13.336617067576309</v>
      </c>
      <c r="M1267" s="22">
        <f t="shared" si="309"/>
        <v>100</v>
      </c>
      <c r="N1267" s="21">
        <f t="shared" si="306"/>
        <v>7.6044400780092962</v>
      </c>
      <c r="O1267" s="21">
        <f t="shared" ref="O1267:S1276" si="310">+O1244/$S1244*100</f>
        <v>38.601991289939441</v>
      </c>
      <c r="P1267" s="21">
        <f t="shared" si="310"/>
        <v>29.060809126501162</v>
      </c>
      <c r="Q1267" s="21">
        <f t="shared" si="310"/>
        <v>4.3916887839641037</v>
      </c>
      <c r="R1267" s="21">
        <f t="shared" si="310"/>
        <v>20.341070721585993</v>
      </c>
      <c r="S1267" s="22">
        <f t="shared" si="310"/>
        <v>100</v>
      </c>
    </row>
    <row r="1268" spans="1:19">
      <c r="A1268" s="19">
        <v>2009</v>
      </c>
      <c r="B1268" s="21">
        <f t="shared" si="302"/>
        <v>2.7637118522398771</v>
      </c>
      <c r="C1268" s="21">
        <f t="shared" si="308"/>
        <v>40.77566303862794</v>
      </c>
      <c r="D1268" s="21">
        <f t="shared" si="308"/>
        <v>31.727877694352291</v>
      </c>
      <c r="E1268" s="21">
        <f t="shared" si="308"/>
        <v>5.7563587684069617</v>
      </c>
      <c r="F1268" s="21">
        <f t="shared" si="308"/>
        <v>18.976388646372932</v>
      </c>
      <c r="G1268" s="22">
        <f t="shared" si="308"/>
        <v>100</v>
      </c>
      <c r="H1268" s="21">
        <f t="shared" si="304"/>
        <v>20.833990225445373</v>
      </c>
      <c r="I1268" s="21">
        <f t="shared" si="309"/>
        <v>41.156392874034367</v>
      </c>
      <c r="J1268" s="21">
        <f t="shared" si="309"/>
        <v>15.866309317357718</v>
      </c>
      <c r="K1268" s="21">
        <f t="shared" si="309"/>
        <v>5.1954910925429605</v>
      </c>
      <c r="L1268" s="21">
        <f t="shared" si="309"/>
        <v>16.94781649061958</v>
      </c>
      <c r="M1268" s="22">
        <f t="shared" si="309"/>
        <v>100</v>
      </c>
      <c r="N1268" s="21">
        <f t="shared" si="306"/>
        <v>9.6471209973816343</v>
      </c>
      <c r="O1268" s="21">
        <f t="shared" si="310"/>
        <v>40.920692305844483</v>
      </c>
      <c r="P1268" s="21">
        <f t="shared" si="310"/>
        <v>25.685819981263062</v>
      </c>
      <c r="Q1268" s="21">
        <f t="shared" si="310"/>
        <v>5.5427106103917945</v>
      </c>
      <c r="R1268" s="21">
        <f t="shared" si="310"/>
        <v>18.20365610511903</v>
      </c>
      <c r="S1268" s="22">
        <f t="shared" si="310"/>
        <v>100</v>
      </c>
    </row>
    <row r="1269" spans="1:19">
      <c r="A1269" s="19">
        <v>2010</v>
      </c>
      <c r="B1269" s="21">
        <f t="shared" si="302"/>
        <v>1.9655359290803265</v>
      </c>
      <c r="C1269" s="21">
        <f t="shared" si="308"/>
        <v>37.416119950123587</v>
      </c>
      <c r="D1269" s="21">
        <f t="shared" si="308"/>
        <v>31.434034922299425</v>
      </c>
      <c r="E1269" s="21">
        <f t="shared" si="308"/>
        <v>8.953080044589159</v>
      </c>
      <c r="F1269" s="21">
        <f t="shared" si="308"/>
        <v>20.231229153907499</v>
      </c>
      <c r="G1269" s="22">
        <f t="shared" si="308"/>
        <v>100</v>
      </c>
      <c r="H1269" s="21">
        <f t="shared" si="304"/>
        <v>17.904234178041456</v>
      </c>
      <c r="I1269" s="21">
        <f t="shared" si="309"/>
        <v>39.856975006890153</v>
      </c>
      <c r="J1269" s="21">
        <f t="shared" si="309"/>
        <v>22.8520866273082</v>
      </c>
      <c r="K1269" s="21">
        <f t="shared" si="309"/>
        <v>5.8203629295464108</v>
      </c>
      <c r="L1269" s="21">
        <f t="shared" si="309"/>
        <v>13.566341258213782</v>
      </c>
      <c r="M1269" s="22">
        <f t="shared" si="309"/>
        <v>100</v>
      </c>
      <c r="N1269" s="21">
        <f t="shared" si="306"/>
        <v>7.9890033686091666</v>
      </c>
      <c r="O1269" s="21">
        <f t="shared" si="310"/>
        <v>38.33855481458945</v>
      </c>
      <c r="P1269" s="21">
        <f t="shared" si="310"/>
        <v>28.190791006443938</v>
      </c>
      <c r="Q1269" s="21">
        <f t="shared" si="310"/>
        <v>7.7691803781942168</v>
      </c>
      <c r="R1269" s="21">
        <f t="shared" si="310"/>
        <v>17.712470432163226</v>
      </c>
      <c r="S1269" s="22">
        <f t="shared" si="310"/>
        <v>100</v>
      </c>
    </row>
    <row r="1270" spans="1:19">
      <c r="A1270" s="19">
        <v>2011</v>
      </c>
      <c r="B1270" s="21">
        <f t="shared" si="302"/>
        <v>2.5765816136355935</v>
      </c>
      <c r="C1270" s="21">
        <f t="shared" si="308"/>
        <v>29.057808952593948</v>
      </c>
      <c r="D1270" s="21">
        <f t="shared" si="308"/>
        <v>35.257615804276369</v>
      </c>
      <c r="E1270" s="21">
        <f t="shared" si="308"/>
        <v>11.633373996137033</v>
      </c>
      <c r="F1270" s="21">
        <f t="shared" si="308"/>
        <v>21.474619633357054</v>
      </c>
      <c r="G1270" s="22">
        <f t="shared" si="308"/>
        <v>100</v>
      </c>
      <c r="H1270" s="21">
        <f t="shared" si="304"/>
        <v>16.309385425944654</v>
      </c>
      <c r="I1270" s="21">
        <f t="shared" si="309"/>
        <v>37.657191165592309</v>
      </c>
      <c r="J1270" s="21">
        <f t="shared" si="309"/>
        <v>26.146948264669916</v>
      </c>
      <c r="K1270" s="21">
        <f t="shared" si="309"/>
        <v>6.6877009706979056</v>
      </c>
      <c r="L1270" s="21">
        <f t="shared" si="309"/>
        <v>13.198774173095213</v>
      </c>
      <c r="M1270" s="22">
        <f t="shared" si="309"/>
        <v>100</v>
      </c>
      <c r="N1270" s="21">
        <f t="shared" si="306"/>
        <v>7.5128198171310734</v>
      </c>
      <c r="O1270" s="21">
        <f t="shared" si="310"/>
        <v>32.148845538161005</v>
      </c>
      <c r="P1270" s="21">
        <f t="shared" si="310"/>
        <v>31.982798382939471</v>
      </c>
      <c r="Q1270" s="21">
        <f t="shared" si="310"/>
        <v>9.8556583552649428</v>
      </c>
      <c r="R1270" s="21">
        <f t="shared" si="310"/>
        <v>18.499877906503514</v>
      </c>
      <c r="S1270" s="22">
        <f t="shared" si="310"/>
        <v>100</v>
      </c>
    </row>
    <row r="1271" spans="1:19">
      <c r="A1271" s="19">
        <v>2012</v>
      </c>
      <c r="B1271" s="21">
        <f t="shared" si="302"/>
        <v>2.59723202089494</v>
      </c>
      <c r="C1271" s="21">
        <f t="shared" si="308"/>
        <v>28.101967907053542</v>
      </c>
      <c r="D1271" s="21">
        <f t="shared" si="308"/>
        <v>35.955958510334888</v>
      </c>
      <c r="E1271" s="21">
        <f t="shared" si="308"/>
        <v>11.264053798465904</v>
      </c>
      <c r="F1271" s="21">
        <f t="shared" si="308"/>
        <v>22.080787763250726</v>
      </c>
      <c r="G1271" s="22">
        <f t="shared" si="308"/>
        <v>100</v>
      </c>
      <c r="H1271" s="21">
        <f t="shared" si="304"/>
        <v>13.797522155331555</v>
      </c>
      <c r="I1271" s="21">
        <f t="shared" si="309"/>
        <v>41.98760443296942</v>
      </c>
      <c r="J1271" s="21">
        <f t="shared" si="309"/>
        <v>24.936404524318529</v>
      </c>
      <c r="K1271" s="21">
        <f t="shared" si="309"/>
        <v>3.3209208498004914</v>
      </c>
      <c r="L1271" s="21">
        <f t="shared" si="309"/>
        <v>15.957548037580011</v>
      </c>
      <c r="M1271" s="22">
        <f t="shared" si="309"/>
        <v>100</v>
      </c>
      <c r="N1271" s="21">
        <f t="shared" si="306"/>
        <v>6.760226637712119</v>
      </c>
      <c r="O1271" s="21">
        <f t="shared" si="310"/>
        <v>33.263069040562307</v>
      </c>
      <c r="P1271" s="21">
        <f t="shared" si="310"/>
        <v>31.860141047315221</v>
      </c>
      <c r="Q1271" s="21">
        <f t="shared" si="310"/>
        <v>8.3116999478912454</v>
      </c>
      <c r="R1271" s="21">
        <f t="shared" si="310"/>
        <v>19.804863326519111</v>
      </c>
      <c r="S1271" s="22">
        <f t="shared" si="310"/>
        <v>100</v>
      </c>
    </row>
    <row r="1272" spans="1:19">
      <c r="A1272" s="19">
        <v>2013</v>
      </c>
      <c r="B1272" s="21">
        <f t="shared" si="302"/>
        <v>1.8159512703099814</v>
      </c>
      <c r="C1272" s="21">
        <f t="shared" si="308"/>
        <v>29.254575541005124</v>
      </c>
      <c r="D1272" s="21">
        <f t="shared" si="308"/>
        <v>38.140326100911544</v>
      </c>
      <c r="E1272" s="21">
        <f t="shared" si="308"/>
        <v>8.6792627779917542</v>
      </c>
      <c r="F1272" s="21">
        <f t="shared" si="308"/>
        <v>22.109884309781599</v>
      </c>
      <c r="G1272" s="22">
        <f t="shared" si="308"/>
        <v>100</v>
      </c>
      <c r="H1272" s="21">
        <f t="shared" si="304"/>
        <v>10.318186695617596</v>
      </c>
      <c r="I1272" s="21">
        <f t="shared" si="309"/>
        <v>40.135959956826085</v>
      </c>
      <c r="J1272" s="21">
        <f t="shared" si="309"/>
        <v>30.175031086480381</v>
      </c>
      <c r="K1272" s="21">
        <f t="shared" si="309"/>
        <v>6.4356904354632043</v>
      </c>
      <c r="L1272" s="21">
        <f t="shared" si="309"/>
        <v>12.935131825612736</v>
      </c>
      <c r="M1272" s="22">
        <f t="shared" si="309"/>
        <v>100</v>
      </c>
      <c r="N1272" s="21">
        <f t="shared" si="306"/>
        <v>4.8854575658621844</v>
      </c>
      <c r="O1272" s="21">
        <f t="shared" si="310"/>
        <v>33.183010393475421</v>
      </c>
      <c r="P1272" s="21">
        <f t="shared" si="310"/>
        <v>35.264667880492127</v>
      </c>
      <c r="Q1272" s="21">
        <f t="shared" si="310"/>
        <v>7.8692805691458938</v>
      </c>
      <c r="R1272" s="21">
        <f t="shared" si="310"/>
        <v>18.797583591024374</v>
      </c>
      <c r="S1272" s="22">
        <f t="shared" si="310"/>
        <v>100</v>
      </c>
    </row>
    <row r="1273" spans="1:19">
      <c r="A1273" s="19">
        <v>2014</v>
      </c>
      <c r="B1273" s="21">
        <f t="shared" si="302"/>
        <v>1.5802665605729065</v>
      </c>
      <c r="C1273" s="21">
        <f t="shared" si="308"/>
        <v>26.427292619852793</v>
      </c>
      <c r="D1273" s="21">
        <f t="shared" si="308"/>
        <v>40.238313109210267</v>
      </c>
      <c r="E1273" s="21">
        <f t="shared" si="308"/>
        <v>9.2767057887407987</v>
      </c>
      <c r="F1273" s="21">
        <f t="shared" si="308"/>
        <v>22.477421921623232</v>
      </c>
      <c r="G1273" s="22">
        <f t="shared" si="308"/>
        <v>100</v>
      </c>
      <c r="H1273" s="21">
        <f t="shared" si="304"/>
        <v>9.569862458882703</v>
      </c>
      <c r="I1273" s="21">
        <f t="shared" si="309"/>
        <v>43.9764872009589</v>
      </c>
      <c r="J1273" s="21">
        <f t="shared" si="309"/>
        <v>26.22257250600682</v>
      </c>
      <c r="K1273" s="21">
        <f t="shared" si="309"/>
        <v>5.3938229643859907</v>
      </c>
      <c r="L1273" s="21">
        <f t="shared" si="309"/>
        <v>14.837254869765584</v>
      </c>
      <c r="M1273" s="22">
        <f t="shared" si="309"/>
        <v>100</v>
      </c>
      <c r="N1273" s="21">
        <f t="shared" si="306"/>
        <v>4.9433371960954622</v>
      </c>
      <c r="O1273" s="21">
        <f t="shared" si="310"/>
        <v>33.814297134721315</v>
      </c>
      <c r="P1273" s="21">
        <f t="shared" si="310"/>
        <v>34.338649814886921</v>
      </c>
      <c r="Q1273" s="21">
        <f t="shared" si="310"/>
        <v>7.6422790450146172</v>
      </c>
      <c r="R1273" s="21">
        <f t="shared" si="310"/>
        <v>19.261436809281687</v>
      </c>
      <c r="S1273" s="22">
        <f t="shared" si="310"/>
        <v>100</v>
      </c>
    </row>
    <row r="1274" spans="1:19">
      <c r="A1274" s="19">
        <v>2015</v>
      </c>
      <c r="B1274" s="21">
        <f t="shared" si="302"/>
        <v>2.7312644448513281</v>
      </c>
      <c r="C1274" s="21">
        <f t="shared" si="308"/>
        <v>25.665456379571829</v>
      </c>
      <c r="D1274" s="21">
        <f t="shared" si="308"/>
        <v>42.372600297792815</v>
      </c>
      <c r="E1274" s="21">
        <f t="shared" si="308"/>
        <v>6.9207463475470092</v>
      </c>
      <c r="F1274" s="21">
        <f t="shared" si="308"/>
        <v>22.309932530237024</v>
      </c>
      <c r="G1274" s="22">
        <f t="shared" si="308"/>
        <v>100</v>
      </c>
      <c r="H1274" s="21">
        <f t="shared" si="304"/>
        <v>6.5437681887653625</v>
      </c>
      <c r="I1274" s="21">
        <f t="shared" si="309"/>
        <v>41.126499591734188</v>
      </c>
      <c r="J1274" s="21">
        <f t="shared" si="309"/>
        <v>27.874086636099072</v>
      </c>
      <c r="K1274" s="21">
        <f t="shared" si="309"/>
        <v>7.2817871574231097</v>
      </c>
      <c r="L1274" s="21">
        <f t="shared" si="309"/>
        <v>17.173858425978267</v>
      </c>
      <c r="M1274" s="22">
        <f t="shared" si="309"/>
        <v>100</v>
      </c>
      <c r="N1274" s="21">
        <f t="shared" si="306"/>
        <v>4.2471098717001547</v>
      </c>
      <c r="O1274" s="21">
        <f t="shared" si="310"/>
        <v>31.812742578275394</v>
      </c>
      <c r="P1274" s="21">
        <f t="shared" si="310"/>
        <v>36.608014317971346</v>
      </c>
      <c r="Q1274" s="21">
        <f t="shared" si="310"/>
        <v>7.0642955995130219</v>
      </c>
      <c r="R1274" s="21">
        <f t="shared" si="310"/>
        <v>20.267837632540086</v>
      </c>
      <c r="S1274" s="22">
        <f t="shared" si="310"/>
        <v>100</v>
      </c>
    </row>
    <row r="1275" spans="1:19">
      <c r="A1275" s="19">
        <v>2016</v>
      </c>
      <c r="B1275" s="21">
        <f t="shared" si="302"/>
        <v>0.7102481460074257</v>
      </c>
      <c r="C1275" s="21">
        <f t="shared" si="308"/>
        <v>25.356022087900964</v>
      </c>
      <c r="D1275" s="21">
        <f t="shared" si="308"/>
        <v>40.564149285996521</v>
      </c>
      <c r="E1275" s="21">
        <f t="shared" si="308"/>
        <v>8.2810035561389927</v>
      </c>
      <c r="F1275" s="21">
        <f t="shared" si="308"/>
        <v>25.088576923956097</v>
      </c>
      <c r="G1275" s="22">
        <f t="shared" si="308"/>
        <v>100</v>
      </c>
      <c r="H1275" s="21">
        <f t="shared" si="304"/>
        <v>9.1557790077669683</v>
      </c>
      <c r="I1275" s="21">
        <f t="shared" si="309"/>
        <v>39.405246367335891</v>
      </c>
      <c r="J1275" s="21">
        <f t="shared" si="309"/>
        <v>29.075967489206285</v>
      </c>
      <c r="K1275" s="21">
        <f t="shared" si="309"/>
        <v>8.5515562118837991</v>
      </c>
      <c r="L1275" s="21">
        <f t="shared" si="309"/>
        <v>13.811450923807053</v>
      </c>
      <c r="M1275" s="22">
        <f t="shared" si="309"/>
        <v>100</v>
      </c>
      <c r="N1275" s="21">
        <f t="shared" si="306"/>
        <v>3.8083403459947194</v>
      </c>
      <c r="O1275" s="21">
        <f t="shared" si="310"/>
        <v>30.509729163091414</v>
      </c>
      <c r="P1275" s="21">
        <f t="shared" si="310"/>
        <v>36.349914917636553</v>
      </c>
      <c r="Q1275" s="21">
        <f t="shared" si="310"/>
        <v>8.3802509671269867</v>
      </c>
      <c r="R1275" s="21">
        <f t="shared" si="310"/>
        <v>20.951764606150327</v>
      </c>
      <c r="S1275" s="22">
        <f t="shared" si="310"/>
        <v>100</v>
      </c>
    </row>
    <row r="1276" spans="1:19">
      <c r="A1276" s="20">
        <v>2017</v>
      </c>
      <c r="B1276" s="23">
        <f t="shared" si="302"/>
        <v>1.2224513877514183</v>
      </c>
      <c r="C1276" s="23">
        <f t="shared" si="308"/>
        <v>24.218376549792247</v>
      </c>
      <c r="D1276" s="23">
        <f t="shared" si="308"/>
        <v>38.30849097284667</v>
      </c>
      <c r="E1276" s="23">
        <f t="shared" si="308"/>
        <v>7.5359431461492949</v>
      </c>
      <c r="F1276" s="23">
        <f t="shared" si="308"/>
        <v>28.714737943460371</v>
      </c>
      <c r="G1276" s="24">
        <f t="shared" si="308"/>
        <v>100</v>
      </c>
      <c r="H1276" s="23">
        <f t="shared" si="304"/>
        <v>6.7754059792276351</v>
      </c>
      <c r="I1276" s="23">
        <f t="shared" si="309"/>
        <v>37.909565616571989</v>
      </c>
      <c r="J1276" s="23">
        <f t="shared" si="309"/>
        <v>28.133547560299156</v>
      </c>
      <c r="K1276" s="23">
        <f t="shared" si="309"/>
        <v>8.0636368852929365</v>
      </c>
      <c r="L1276" s="23">
        <f t="shared" si="309"/>
        <v>19.11784395860829</v>
      </c>
      <c r="M1276" s="24">
        <f t="shared" si="309"/>
        <v>100</v>
      </c>
      <c r="N1276" s="23">
        <f t="shared" si="306"/>
        <v>3.5071427587713</v>
      </c>
      <c r="O1276" s="23">
        <f t="shared" si="310"/>
        <v>29.851439274253998</v>
      </c>
      <c r="P1276" s="23">
        <f t="shared" si="310"/>
        <v>34.122142060333246</v>
      </c>
      <c r="Q1276" s="23">
        <f t="shared" si="310"/>
        <v>7.7530559124257046</v>
      </c>
      <c r="R1276" s="23">
        <f t="shared" si="310"/>
        <v>24.766219994215753</v>
      </c>
      <c r="S1276" s="24">
        <f t="shared" si="310"/>
        <v>100</v>
      </c>
    </row>
    <row r="1277" spans="1:19">
      <c r="A1277" s="3" t="s">
        <v>26</v>
      </c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>
      <c r="A1278" s="9" t="s">
        <v>32</v>
      </c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>
      <c r="A1279" s="8" t="s">
        <v>27</v>
      </c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>
      <c r="A1280" s="6" t="s">
        <v>29</v>
      </c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>
      <c r="A1281" s="7" t="s">
        <v>30</v>
      </c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4" spans="1:19">
      <c r="A1284" s="72" t="s">
        <v>147</v>
      </c>
      <c r="B1284" s="72"/>
      <c r="C1284" s="72"/>
      <c r="D1284" s="72"/>
      <c r="E1284" s="72"/>
      <c r="F1284" s="72"/>
      <c r="G1284" s="72"/>
      <c r="H1284" s="72"/>
      <c r="I1284" s="72"/>
      <c r="J1284" s="72"/>
      <c r="K1284" s="72"/>
      <c r="L1284" s="72"/>
      <c r="M1284" s="72"/>
      <c r="N1284" s="72"/>
      <c r="O1284" s="72"/>
      <c r="P1284" s="72"/>
      <c r="Q1284" s="72"/>
      <c r="R1284" s="72"/>
      <c r="S1284" s="72"/>
    </row>
    <row r="1285" spans="1:19">
      <c r="A1285" s="72" t="s">
        <v>102</v>
      </c>
      <c r="B1285" s="72"/>
      <c r="C1285" s="72"/>
      <c r="D1285" s="72"/>
      <c r="E1285" s="72"/>
      <c r="F1285" s="72"/>
      <c r="G1285" s="72"/>
      <c r="H1285" s="72"/>
      <c r="I1285" s="72"/>
      <c r="J1285" s="72"/>
      <c r="K1285" s="72"/>
      <c r="L1285" s="72"/>
      <c r="M1285" s="72"/>
      <c r="N1285" s="72"/>
      <c r="O1285" s="72"/>
      <c r="P1285" s="72"/>
      <c r="Q1285" s="72"/>
      <c r="R1285" s="72"/>
      <c r="S1285" s="72"/>
    </row>
    <row r="1286" spans="1:19">
      <c r="A1286" s="72" t="s">
        <v>174</v>
      </c>
      <c r="B1286" s="72"/>
      <c r="C1286" s="72"/>
      <c r="D1286" s="72"/>
      <c r="E1286" s="72"/>
      <c r="F1286" s="72"/>
      <c r="G1286" s="72"/>
      <c r="H1286" s="72"/>
      <c r="I1286" s="72"/>
      <c r="J1286" s="72"/>
      <c r="K1286" s="72"/>
      <c r="L1286" s="72"/>
      <c r="M1286" s="72"/>
      <c r="N1286" s="72"/>
      <c r="O1286" s="72"/>
      <c r="P1286" s="72"/>
      <c r="Q1286" s="72"/>
      <c r="R1286" s="72"/>
      <c r="S1286" s="72"/>
    </row>
    <row r="1287" spans="1:19">
      <c r="A1287" s="76" t="s">
        <v>5</v>
      </c>
      <c r="B1287" s="82" t="s">
        <v>2</v>
      </c>
      <c r="C1287" s="83"/>
      <c r="D1287" s="83"/>
      <c r="E1287" s="83"/>
      <c r="F1287" s="83"/>
      <c r="G1287" s="84"/>
      <c r="H1287" s="83" t="s">
        <v>3</v>
      </c>
      <c r="I1287" s="83"/>
      <c r="J1287" s="83"/>
      <c r="K1287" s="83"/>
      <c r="L1287" s="83"/>
      <c r="M1287" s="84"/>
      <c r="N1287" s="83" t="s">
        <v>1</v>
      </c>
      <c r="O1287" s="83"/>
      <c r="P1287" s="83"/>
      <c r="Q1287" s="83"/>
      <c r="R1287" s="83"/>
      <c r="S1287" s="84"/>
    </row>
    <row r="1288" spans="1:19">
      <c r="A1288" s="77"/>
      <c r="B1288" s="26" t="s">
        <v>10</v>
      </c>
      <c r="C1288" s="26" t="s">
        <v>11</v>
      </c>
      <c r="D1288" s="26" t="s">
        <v>12</v>
      </c>
      <c r="E1288" s="26" t="s">
        <v>15</v>
      </c>
      <c r="F1288" s="26" t="s">
        <v>16</v>
      </c>
      <c r="G1288" s="27" t="s">
        <v>1</v>
      </c>
      <c r="H1288" s="26" t="s">
        <v>10</v>
      </c>
      <c r="I1288" s="26" t="s">
        <v>11</v>
      </c>
      <c r="J1288" s="26" t="s">
        <v>12</v>
      </c>
      <c r="K1288" s="26" t="s">
        <v>15</v>
      </c>
      <c r="L1288" s="26" t="s">
        <v>16</v>
      </c>
      <c r="M1288" s="27" t="s">
        <v>1</v>
      </c>
      <c r="N1288" s="26" t="s">
        <v>10</v>
      </c>
      <c r="O1288" s="26" t="s">
        <v>11</v>
      </c>
      <c r="P1288" s="26" t="s">
        <v>12</v>
      </c>
      <c r="Q1288" s="26" t="s">
        <v>15</v>
      </c>
      <c r="R1288" s="26" t="s">
        <v>16</v>
      </c>
      <c r="S1288" s="27" t="s">
        <v>1</v>
      </c>
    </row>
    <row r="1289" spans="1:19">
      <c r="A1289" s="19" t="s">
        <v>6</v>
      </c>
      <c r="B1289" s="15">
        <f>+B1253-B1243</f>
        <v>1289</v>
      </c>
      <c r="C1289" s="15">
        <f t="shared" ref="C1289:S1289" si="311">+C1253-C1243</f>
        <v>4579</v>
      </c>
      <c r="D1289" s="15">
        <f t="shared" si="311"/>
        <v>52050</v>
      </c>
      <c r="E1289" s="15">
        <f t="shared" si="311"/>
        <v>12469</v>
      </c>
      <c r="F1289" s="15">
        <f t="shared" si="311"/>
        <v>38204</v>
      </c>
      <c r="G1289" s="16">
        <f t="shared" si="311"/>
        <v>108591</v>
      </c>
      <c r="H1289" s="15">
        <f t="shared" si="311"/>
        <v>-884</v>
      </c>
      <c r="I1289" s="15">
        <f t="shared" si="311"/>
        <v>28324</v>
      </c>
      <c r="J1289" s="15">
        <f t="shared" si="311"/>
        <v>34650</v>
      </c>
      <c r="K1289" s="15">
        <f t="shared" si="311"/>
        <v>10246</v>
      </c>
      <c r="L1289" s="15">
        <f t="shared" si="311"/>
        <v>27282</v>
      </c>
      <c r="M1289" s="16">
        <f t="shared" si="311"/>
        <v>99618</v>
      </c>
      <c r="N1289" s="15">
        <f t="shared" si="311"/>
        <v>405</v>
      </c>
      <c r="O1289" s="15">
        <f t="shared" si="311"/>
        <v>32903</v>
      </c>
      <c r="P1289" s="15">
        <f t="shared" si="311"/>
        <v>86700</v>
      </c>
      <c r="Q1289" s="15">
        <f t="shared" si="311"/>
        <v>22715</v>
      </c>
      <c r="R1289" s="15">
        <f t="shared" si="311"/>
        <v>65486</v>
      </c>
      <c r="S1289" s="16">
        <f t="shared" si="311"/>
        <v>208209</v>
      </c>
    </row>
    <row r="1290" spans="1:19">
      <c r="A1290" s="20" t="s">
        <v>7</v>
      </c>
      <c r="B1290" s="23">
        <f>+B1289/B1243*100</f>
        <v>54.434121621621621</v>
      </c>
      <c r="C1290" s="23">
        <f t="shared" ref="C1290:S1290" si="312">+C1289/C1243*100</f>
        <v>6.7466222687156518</v>
      </c>
      <c r="D1290" s="23">
        <f t="shared" si="312"/>
        <v>83.212098927275349</v>
      </c>
      <c r="E1290" s="23">
        <f t="shared" si="312"/>
        <v>123.76178660049628</v>
      </c>
      <c r="F1290" s="23">
        <f t="shared" si="312"/>
        <v>80.09728075140994</v>
      </c>
      <c r="G1290" s="24">
        <f t="shared" si="312"/>
        <v>56.984603436152014</v>
      </c>
      <c r="H1290" s="23">
        <f t="shared" si="312"/>
        <v>-5.8725835381651503</v>
      </c>
      <c r="I1290" s="23">
        <f t="shared" si="312"/>
        <v>55.587392550143264</v>
      </c>
      <c r="J1290" s="23">
        <f t="shared" si="312"/>
        <v>143.27654647700962</v>
      </c>
      <c r="K1290" s="23">
        <f t="shared" si="312"/>
        <v>154.84358470606014</v>
      </c>
      <c r="L1290" s="23">
        <f t="shared" si="312"/>
        <v>214.85273271381317</v>
      </c>
      <c r="M1290" s="24">
        <f t="shared" si="312"/>
        <v>90.970357788614322</v>
      </c>
      <c r="N1290" s="23">
        <f t="shared" si="312"/>
        <v>2.3247804374031342</v>
      </c>
      <c r="O1290" s="23">
        <f t="shared" si="312"/>
        <v>27.690300862613089</v>
      </c>
      <c r="P1290" s="23">
        <f t="shared" si="312"/>
        <v>99.959647201245176</v>
      </c>
      <c r="Q1290" s="23">
        <f t="shared" si="312"/>
        <v>136.0831536065181</v>
      </c>
      <c r="R1290" s="23">
        <f t="shared" si="312"/>
        <v>108.42950575378755</v>
      </c>
      <c r="S1290" s="24">
        <f t="shared" si="312"/>
        <v>69.387272218297198</v>
      </c>
    </row>
    <row r="1291" spans="1:19">
      <c r="A1291" s="3" t="s">
        <v>26</v>
      </c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>
      <c r="A1292" s="9" t="s">
        <v>32</v>
      </c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>
      <c r="A1293" s="8" t="s">
        <v>27</v>
      </c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>
      <c r="A1294" s="6" t="s">
        <v>29</v>
      </c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>
      <c r="A1295" s="7" t="s">
        <v>30</v>
      </c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8" spans="1:7">
      <c r="A1298" s="72" t="s">
        <v>148</v>
      </c>
      <c r="B1298" s="72"/>
      <c r="C1298" s="72"/>
      <c r="D1298" s="72"/>
      <c r="E1298" s="72"/>
      <c r="F1298" s="72"/>
      <c r="G1298" s="72"/>
    </row>
    <row r="1299" spans="1:7" ht="30.75" customHeight="1">
      <c r="A1299" s="71" t="s">
        <v>106</v>
      </c>
      <c r="B1299" s="71"/>
      <c r="C1299" s="71"/>
      <c r="D1299" s="71"/>
      <c r="E1299" s="71"/>
      <c r="F1299" s="71"/>
      <c r="G1299" s="71"/>
    </row>
    <row r="1300" spans="1:7">
      <c r="A1300" s="80" t="s">
        <v>0</v>
      </c>
      <c r="B1300" s="73" t="s">
        <v>19</v>
      </c>
      <c r="C1300" s="74"/>
      <c r="D1300" s="74"/>
      <c r="E1300" s="74"/>
      <c r="F1300" s="75"/>
      <c r="G1300" s="78" t="s">
        <v>1</v>
      </c>
    </row>
    <row r="1301" spans="1:7">
      <c r="A1301" s="81"/>
      <c r="B1301" s="26" t="s">
        <v>33</v>
      </c>
      <c r="C1301" s="26" t="s">
        <v>34</v>
      </c>
      <c r="D1301" s="26" t="s">
        <v>17</v>
      </c>
      <c r="E1301" s="26" t="s">
        <v>18</v>
      </c>
      <c r="F1301" s="27" t="s">
        <v>35</v>
      </c>
      <c r="G1301" s="79"/>
    </row>
    <row r="1302" spans="1:7">
      <c r="A1302" s="19">
        <v>2007</v>
      </c>
      <c r="B1302" s="15">
        <v>32053</v>
      </c>
      <c r="C1302" s="15">
        <v>45034</v>
      </c>
      <c r="D1302" s="15">
        <v>16288</v>
      </c>
      <c r="E1302" s="15">
        <v>84305</v>
      </c>
      <c r="F1302" s="16">
        <v>122388</v>
      </c>
      <c r="G1302" s="16">
        <f>+B1302+C1302+D1302+E1302+F1302</f>
        <v>300068</v>
      </c>
    </row>
    <row r="1303" spans="1:7">
      <c r="A1303" s="19">
        <v>2008</v>
      </c>
      <c r="B1303" s="15">
        <v>31500</v>
      </c>
      <c r="C1303" s="15">
        <v>34375</v>
      </c>
      <c r="D1303" s="15">
        <v>17972</v>
      </c>
      <c r="E1303" s="15">
        <v>98490</v>
      </c>
      <c r="F1303" s="16">
        <v>158648</v>
      </c>
      <c r="G1303" s="16">
        <f t="shared" ref="G1303:G1312" si="313">+B1303+C1303+D1303+E1303+F1303</f>
        <v>340985</v>
      </c>
    </row>
    <row r="1304" spans="1:7">
      <c r="A1304" s="19">
        <v>2009</v>
      </c>
      <c r="B1304" s="15">
        <v>36463</v>
      </c>
      <c r="C1304" s="15">
        <v>34926</v>
      </c>
      <c r="D1304" s="15">
        <v>16748</v>
      </c>
      <c r="E1304" s="15">
        <v>93223</v>
      </c>
      <c r="F1304" s="16">
        <v>151673</v>
      </c>
      <c r="G1304" s="16">
        <f t="shared" si="313"/>
        <v>333033</v>
      </c>
    </row>
    <row r="1305" spans="1:7">
      <c r="A1305" s="19">
        <v>2010</v>
      </c>
      <c r="B1305" s="15">
        <v>29610</v>
      </c>
      <c r="C1305" s="15">
        <v>34891</v>
      </c>
      <c r="D1305" s="15">
        <v>28890</v>
      </c>
      <c r="E1305" s="15">
        <v>108442</v>
      </c>
      <c r="F1305" s="16">
        <v>163005</v>
      </c>
      <c r="G1305" s="16">
        <f t="shared" si="313"/>
        <v>364838</v>
      </c>
    </row>
    <row r="1306" spans="1:7">
      <c r="A1306" s="19">
        <v>2011</v>
      </c>
      <c r="B1306" s="15">
        <v>35464</v>
      </c>
      <c r="C1306" s="15">
        <v>39977</v>
      </c>
      <c r="D1306" s="15">
        <v>24023</v>
      </c>
      <c r="E1306" s="15">
        <v>97854</v>
      </c>
      <c r="F1306" s="16">
        <v>171251</v>
      </c>
      <c r="G1306" s="16">
        <f t="shared" si="313"/>
        <v>368569</v>
      </c>
    </row>
    <row r="1307" spans="1:7">
      <c r="A1307" s="19">
        <v>2012</v>
      </c>
      <c r="B1307" s="15">
        <v>34027</v>
      </c>
      <c r="C1307" s="15">
        <v>54509</v>
      </c>
      <c r="D1307" s="15">
        <v>24231</v>
      </c>
      <c r="E1307" s="15">
        <v>117889</v>
      </c>
      <c r="F1307" s="16">
        <v>193458</v>
      </c>
      <c r="G1307" s="16">
        <f t="shared" si="313"/>
        <v>424114</v>
      </c>
    </row>
    <row r="1308" spans="1:7">
      <c r="A1308" s="19">
        <v>2013</v>
      </c>
      <c r="B1308" s="15">
        <v>36615</v>
      </c>
      <c r="C1308" s="15">
        <v>53186</v>
      </c>
      <c r="D1308" s="15">
        <v>36657</v>
      </c>
      <c r="E1308" s="15">
        <v>120536</v>
      </c>
      <c r="F1308" s="16">
        <v>191839</v>
      </c>
      <c r="G1308" s="16">
        <f t="shared" si="313"/>
        <v>438833</v>
      </c>
    </row>
    <row r="1309" spans="1:7">
      <c r="A1309" s="19">
        <v>2014</v>
      </c>
      <c r="B1309" s="15">
        <v>31959</v>
      </c>
      <c r="C1309" s="15">
        <v>38905</v>
      </c>
      <c r="D1309" s="15">
        <v>27043</v>
      </c>
      <c r="E1309" s="15">
        <v>130403</v>
      </c>
      <c r="F1309" s="16">
        <v>205749</v>
      </c>
      <c r="G1309" s="16">
        <f t="shared" si="313"/>
        <v>434059</v>
      </c>
    </row>
    <row r="1310" spans="1:7">
      <c r="A1310" s="19">
        <v>2015</v>
      </c>
      <c r="B1310" s="15">
        <v>37652</v>
      </c>
      <c r="C1310" s="15">
        <v>53944</v>
      </c>
      <c r="D1310" s="15">
        <v>40773</v>
      </c>
      <c r="E1310" s="15">
        <v>126705</v>
      </c>
      <c r="F1310" s="16">
        <v>222332</v>
      </c>
      <c r="G1310" s="16">
        <f t="shared" si="313"/>
        <v>481406</v>
      </c>
    </row>
    <row r="1311" spans="1:7">
      <c r="A1311" s="19">
        <v>2016</v>
      </c>
      <c r="B1311" s="15">
        <v>30643</v>
      </c>
      <c r="C1311" s="15">
        <v>49887</v>
      </c>
      <c r="D1311" s="15">
        <v>35664</v>
      </c>
      <c r="E1311" s="15">
        <v>145833</v>
      </c>
      <c r="F1311" s="16">
        <v>222447</v>
      </c>
      <c r="G1311" s="16">
        <f t="shared" si="313"/>
        <v>484474</v>
      </c>
    </row>
    <row r="1312" spans="1:7">
      <c r="A1312" s="20">
        <v>2017</v>
      </c>
      <c r="B1312" s="17">
        <v>39429</v>
      </c>
      <c r="C1312" s="17">
        <v>54270</v>
      </c>
      <c r="D1312" s="17">
        <v>23774</v>
      </c>
      <c r="E1312" s="17">
        <v>133234</v>
      </c>
      <c r="F1312" s="18">
        <v>257690</v>
      </c>
      <c r="G1312" s="18">
        <f t="shared" si="313"/>
        <v>508397</v>
      </c>
    </row>
    <row r="1313" spans="1:7">
      <c r="A1313" s="3" t="s">
        <v>26</v>
      </c>
    </row>
    <row r="1314" spans="1:7">
      <c r="A1314" s="8" t="s">
        <v>27</v>
      </c>
    </row>
    <row r="1315" spans="1:7">
      <c r="A1315" s="10" t="s">
        <v>36</v>
      </c>
    </row>
    <row r="1316" spans="1:7">
      <c r="A1316" s="10" t="s">
        <v>37</v>
      </c>
    </row>
    <row r="1317" spans="1:7">
      <c r="A1317" s="10" t="s">
        <v>38</v>
      </c>
    </row>
    <row r="1318" spans="1:7">
      <c r="A1318" s="6" t="s">
        <v>29</v>
      </c>
    </row>
    <row r="1319" spans="1:7">
      <c r="A1319" s="7" t="s">
        <v>30</v>
      </c>
    </row>
    <row r="1322" spans="1:7">
      <c r="A1322" s="72" t="s">
        <v>149</v>
      </c>
      <c r="B1322" s="72"/>
      <c r="C1322" s="72"/>
      <c r="D1322" s="72"/>
      <c r="E1322" s="72"/>
      <c r="F1322" s="72"/>
      <c r="G1322" s="72"/>
    </row>
    <row r="1323" spans="1:7" ht="30" customHeight="1">
      <c r="A1323" s="71" t="s">
        <v>106</v>
      </c>
      <c r="B1323" s="71"/>
      <c r="C1323" s="71"/>
      <c r="D1323" s="71"/>
      <c r="E1323" s="71"/>
      <c r="F1323" s="71"/>
      <c r="G1323" s="71"/>
    </row>
    <row r="1324" spans="1:7">
      <c r="A1324" s="72" t="s">
        <v>4</v>
      </c>
      <c r="B1324" s="72"/>
      <c r="C1324" s="72"/>
      <c r="D1324" s="72"/>
      <c r="E1324" s="72"/>
      <c r="F1324" s="72"/>
      <c r="G1324" s="72"/>
    </row>
    <row r="1325" spans="1:7">
      <c r="A1325" s="80" t="s">
        <v>0</v>
      </c>
      <c r="B1325" s="73" t="s">
        <v>19</v>
      </c>
      <c r="C1325" s="74"/>
      <c r="D1325" s="74"/>
      <c r="E1325" s="74"/>
      <c r="F1325" s="75"/>
      <c r="G1325" s="78" t="s">
        <v>1</v>
      </c>
    </row>
    <row r="1326" spans="1:7">
      <c r="A1326" s="81"/>
      <c r="B1326" s="26" t="s">
        <v>33</v>
      </c>
      <c r="C1326" s="26" t="s">
        <v>34</v>
      </c>
      <c r="D1326" s="26" t="s">
        <v>17</v>
      </c>
      <c r="E1326" s="26" t="s">
        <v>18</v>
      </c>
      <c r="F1326" s="27" t="s">
        <v>35</v>
      </c>
      <c r="G1326" s="79"/>
    </row>
    <row r="1327" spans="1:7">
      <c r="A1327" s="19">
        <v>2007</v>
      </c>
      <c r="B1327" s="21">
        <f t="shared" ref="B1327:B1337" si="314">+B1302/$G1302*100</f>
        <v>10.681912099924016</v>
      </c>
      <c r="C1327" s="21">
        <f t="shared" ref="C1327:F1327" si="315">+C1302/$G1302*100</f>
        <v>15.007931535518615</v>
      </c>
      <c r="D1327" s="21">
        <f t="shared" si="315"/>
        <v>5.4281029633283122</v>
      </c>
      <c r="E1327" s="21">
        <f t="shared" si="315"/>
        <v>28.095298399029556</v>
      </c>
      <c r="F1327" s="22">
        <f t="shared" si="315"/>
        <v>40.786755002199506</v>
      </c>
      <c r="G1327" s="22">
        <f>+B1327+C1327+D1327+E1327+F1327</f>
        <v>100</v>
      </c>
    </row>
    <row r="1328" spans="1:7">
      <c r="A1328" s="19">
        <v>2008</v>
      </c>
      <c r="B1328" s="21">
        <f t="shared" si="314"/>
        <v>9.2379430180213209</v>
      </c>
      <c r="C1328" s="21">
        <f t="shared" ref="C1328:F1337" si="316">+C1303/$G1303*100</f>
        <v>10.081088610935964</v>
      </c>
      <c r="D1328" s="21">
        <f t="shared" si="316"/>
        <v>5.2706130768215615</v>
      </c>
      <c r="E1328" s="21">
        <f t="shared" si="316"/>
        <v>28.883968503013328</v>
      </c>
      <c r="F1328" s="22">
        <f t="shared" si="316"/>
        <v>46.526386791207827</v>
      </c>
      <c r="G1328" s="22">
        <f t="shared" ref="G1328:G1337" si="317">+B1328+C1328+D1328+E1328+F1328</f>
        <v>100</v>
      </c>
    </row>
    <row r="1329" spans="1:7">
      <c r="A1329" s="19">
        <v>2009</v>
      </c>
      <c r="B1329" s="21">
        <f t="shared" si="314"/>
        <v>10.948764837118244</v>
      </c>
      <c r="C1329" s="21">
        <f t="shared" si="316"/>
        <v>10.487249011359234</v>
      </c>
      <c r="D1329" s="21">
        <f t="shared" si="316"/>
        <v>5.0289310668912695</v>
      </c>
      <c r="E1329" s="21">
        <f t="shared" si="316"/>
        <v>27.992120900931738</v>
      </c>
      <c r="F1329" s="22">
        <f t="shared" si="316"/>
        <v>45.542934183699515</v>
      </c>
      <c r="G1329" s="22">
        <f t="shared" si="317"/>
        <v>100</v>
      </c>
    </row>
    <row r="1330" spans="1:7">
      <c r="A1330" s="19">
        <v>2010</v>
      </c>
      <c r="B1330" s="21">
        <f t="shared" si="314"/>
        <v>8.1159309063200649</v>
      </c>
      <c r="C1330" s="21">
        <f t="shared" si="316"/>
        <v>9.5634226697876876</v>
      </c>
      <c r="D1330" s="21">
        <f t="shared" si="316"/>
        <v>7.918583042336599</v>
      </c>
      <c r="E1330" s="21">
        <f t="shared" si="316"/>
        <v>29.723329258465402</v>
      </c>
      <c r="F1330" s="22">
        <f t="shared" si="316"/>
        <v>44.678734123090244</v>
      </c>
      <c r="G1330" s="22">
        <f t="shared" si="317"/>
        <v>100</v>
      </c>
    </row>
    <row r="1331" spans="1:7">
      <c r="A1331" s="19">
        <v>2011</v>
      </c>
      <c r="B1331" s="21">
        <f t="shared" si="314"/>
        <v>9.6220789051710796</v>
      </c>
      <c r="C1331" s="21">
        <f t="shared" si="316"/>
        <v>10.846544337695248</v>
      </c>
      <c r="D1331" s="21">
        <f t="shared" si="316"/>
        <v>6.5179111645309291</v>
      </c>
      <c r="E1331" s="21">
        <f t="shared" si="316"/>
        <v>26.549709823669382</v>
      </c>
      <c r="F1331" s="22">
        <f t="shared" si="316"/>
        <v>46.46375576893336</v>
      </c>
      <c r="G1331" s="22">
        <f t="shared" si="317"/>
        <v>100</v>
      </c>
    </row>
    <row r="1332" spans="1:7">
      <c r="A1332" s="19">
        <v>2012</v>
      </c>
      <c r="B1332" s="21">
        <f t="shared" si="314"/>
        <v>8.023078700538063</v>
      </c>
      <c r="C1332" s="21">
        <f t="shared" si="316"/>
        <v>12.852440617381175</v>
      </c>
      <c r="D1332" s="21">
        <f t="shared" si="316"/>
        <v>5.7133223614405555</v>
      </c>
      <c r="E1332" s="21">
        <f t="shared" si="316"/>
        <v>27.796535837062674</v>
      </c>
      <c r="F1332" s="22">
        <f t="shared" si="316"/>
        <v>45.614622483577527</v>
      </c>
      <c r="G1332" s="22">
        <f t="shared" si="317"/>
        <v>100</v>
      </c>
    </row>
    <row r="1333" spans="1:7">
      <c r="A1333" s="19">
        <v>2013</v>
      </c>
      <c r="B1333" s="21">
        <f t="shared" si="314"/>
        <v>8.3437207320324589</v>
      </c>
      <c r="C1333" s="21">
        <f t="shared" si="316"/>
        <v>12.119872479963904</v>
      </c>
      <c r="D1333" s="21">
        <f t="shared" si="316"/>
        <v>8.3532915710532265</v>
      </c>
      <c r="E1333" s="21">
        <f t="shared" si="316"/>
        <v>27.467396481121519</v>
      </c>
      <c r="F1333" s="22">
        <f t="shared" si="316"/>
        <v>43.715718735828887</v>
      </c>
      <c r="G1333" s="22">
        <f t="shared" si="317"/>
        <v>100</v>
      </c>
    </row>
    <row r="1334" spans="1:7">
      <c r="A1334" s="19">
        <v>2014</v>
      </c>
      <c r="B1334" s="21">
        <f t="shared" si="314"/>
        <v>7.3628239478964836</v>
      </c>
      <c r="C1334" s="21">
        <f t="shared" si="316"/>
        <v>8.9630672327955416</v>
      </c>
      <c r="D1334" s="21">
        <f t="shared" si="316"/>
        <v>6.2302590200871313</v>
      </c>
      <c r="E1334" s="21">
        <f t="shared" si="316"/>
        <v>30.04269004904863</v>
      </c>
      <c r="F1334" s="22">
        <f t="shared" si="316"/>
        <v>47.401159750172212</v>
      </c>
      <c r="G1334" s="22">
        <f t="shared" si="317"/>
        <v>100</v>
      </c>
    </row>
    <row r="1335" spans="1:7">
      <c r="A1335" s="19">
        <v>2015</v>
      </c>
      <c r="B1335" s="21">
        <f t="shared" si="314"/>
        <v>7.8212569016588906</v>
      </c>
      <c r="C1335" s="21">
        <f t="shared" si="316"/>
        <v>11.205510525419292</v>
      </c>
      <c r="D1335" s="21">
        <f t="shared" si="316"/>
        <v>8.4695662289211189</v>
      </c>
      <c r="E1335" s="21">
        <f t="shared" si="316"/>
        <v>26.319779977814981</v>
      </c>
      <c r="F1335" s="22">
        <f t="shared" si="316"/>
        <v>46.183886366185718</v>
      </c>
      <c r="G1335" s="22">
        <f t="shared" si="317"/>
        <v>100</v>
      </c>
    </row>
    <row r="1336" spans="1:7">
      <c r="A1336" s="19">
        <v>2016</v>
      </c>
      <c r="B1336" s="21">
        <f t="shared" si="314"/>
        <v>6.3250040249837962</v>
      </c>
      <c r="C1336" s="21">
        <f t="shared" si="316"/>
        <v>10.297147008921016</v>
      </c>
      <c r="D1336" s="21">
        <f t="shared" si="316"/>
        <v>7.3613857503189024</v>
      </c>
      <c r="E1336" s="21">
        <f t="shared" si="316"/>
        <v>30.101305746025588</v>
      </c>
      <c r="F1336" s="22">
        <f t="shared" si="316"/>
        <v>45.915157469750703</v>
      </c>
      <c r="G1336" s="22">
        <f t="shared" si="317"/>
        <v>100</v>
      </c>
    </row>
    <row r="1337" spans="1:7">
      <c r="A1337" s="20">
        <v>2017</v>
      </c>
      <c r="B1337" s="23">
        <f t="shared" si="314"/>
        <v>7.7555532389058159</v>
      </c>
      <c r="C1337" s="23">
        <f t="shared" si="316"/>
        <v>10.674728607761258</v>
      </c>
      <c r="D1337" s="23">
        <f t="shared" si="316"/>
        <v>4.6762667757677558</v>
      </c>
      <c r="E1337" s="23">
        <f t="shared" si="316"/>
        <v>26.206684933231312</v>
      </c>
      <c r="F1337" s="24">
        <f t="shared" si="316"/>
        <v>50.686766444333855</v>
      </c>
      <c r="G1337" s="24">
        <f t="shared" si="317"/>
        <v>100</v>
      </c>
    </row>
    <row r="1338" spans="1:7">
      <c r="A1338" s="3" t="s">
        <v>26</v>
      </c>
      <c r="B1338" s="1"/>
      <c r="C1338" s="1"/>
      <c r="D1338" s="1"/>
      <c r="E1338" s="1"/>
      <c r="F1338" s="1"/>
      <c r="G1338" s="1"/>
    </row>
    <row r="1339" spans="1:7">
      <c r="A1339" s="8" t="s">
        <v>27</v>
      </c>
      <c r="B1339" s="1"/>
      <c r="C1339" s="1"/>
      <c r="D1339" s="1"/>
      <c r="E1339" s="1"/>
      <c r="F1339" s="1"/>
      <c r="G1339" s="1"/>
    </row>
    <row r="1340" spans="1:7">
      <c r="A1340" s="10" t="s">
        <v>36</v>
      </c>
      <c r="B1340" s="1"/>
      <c r="C1340" s="1"/>
      <c r="D1340" s="1"/>
      <c r="E1340" s="1"/>
      <c r="F1340" s="1"/>
      <c r="G1340" s="1"/>
    </row>
    <row r="1341" spans="1:7">
      <c r="A1341" s="10" t="s">
        <v>37</v>
      </c>
      <c r="B1341" s="1"/>
      <c r="C1341" s="1"/>
      <c r="D1341" s="1"/>
      <c r="E1341" s="1"/>
      <c r="F1341" s="1"/>
      <c r="G1341" s="1"/>
    </row>
    <row r="1342" spans="1:7">
      <c r="A1342" s="10" t="s">
        <v>38</v>
      </c>
      <c r="B1342" s="1"/>
      <c r="C1342" s="1"/>
      <c r="D1342" s="1"/>
      <c r="E1342" s="1"/>
      <c r="F1342" s="1"/>
      <c r="G1342" s="1"/>
    </row>
    <row r="1343" spans="1:7">
      <c r="A1343" s="6" t="s">
        <v>29</v>
      </c>
      <c r="B1343" s="1"/>
      <c r="C1343" s="1"/>
      <c r="D1343" s="1"/>
      <c r="E1343" s="1"/>
      <c r="F1343" s="1"/>
      <c r="G1343" s="1"/>
    </row>
    <row r="1344" spans="1:7">
      <c r="A1344" s="7" t="s">
        <v>30</v>
      </c>
      <c r="B1344" s="1"/>
      <c r="C1344" s="1"/>
      <c r="D1344" s="1"/>
      <c r="E1344" s="1"/>
      <c r="F1344" s="1"/>
      <c r="G1344" s="1"/>
    </row>
    <row r="1345" spans="1:7" ht="13.5" customHeight="1"/>
    <row r="1347" spans="1:7">
      <c r="A1347" s="72" t="s">
        <v>109</v>
      </c>
      <c r="B1347" s="72"/>
      <c r="C1347" s="72"/>
      <c r="D1347" s="72"/>
      <c r="E1347" s="72"/>
      <c r="F1347" s="72"/>
      <c r="G1347" s="72"/>
    </row>
    <row r="1348" spans="1:7" ht="31.5" customHeight="1">
      <c r="A1348" s="71" t="s">
        <v>106</v>
      </c>
      <c r="B1348" s="71"/>
      <c r="C1348" s="71"/>
      <c r="D1348" s="71"/>
      <c r="E1348" s="71"/>
      <c r="F1348" s="71"/>
      <c r="G1348" s="71"/>
    </row>
    <row r="1349" spans="1:7">
      <c r="A1349" s="72" t="s">
        <v>20</v>
      </c>
      <c r="B1349" s="72"/>
      <c r="C1349" s="72"/>
      <c r="D1349" s="72"/>
      <c r="E1349" s="72"/>
      <c r="F1349" s="72"/>
      <c r="G1349" s="72"/>
    </row>
    <row r="1350" spans="1:7">
      <c r="A1350" s="76" t="s">
        <v>5</v>
      </c>
      <c r="B1350" s="73" t="s">
        <v>19</v>
      </c>
      <c r="C1350" s="74"/>
      <c r="D1350" s="74"/>
      <c r="E1350" s="74"/>
      <c r="F1350" s="75"/>
      <c r="G1350" s="78" t="s">
        <v>1</v>
      </c>
    </row>
    <row r="1351" spans="1:7">
      <c r="A1351" s="77"/>
      <c r="B1351" s="26" t="s">
        <v>33</v>
      </c>
      <c r="C1351" s="26" t="s">
        <v>34</v>
      </c>
      <c r="D1351" s="26" t="s">
        <v>17</v>
      </c>
      <c r="E1351" s="26" t="s">
        <v>18</v>
      </c>
      <c r="F1351" s="27" t="s">
        <v>35</v>
      </c>
      <c r="G1351" s="79"/>
    </row>
    <row r="1352" spans="1:7">
      <c r="A1352" s="19" t="s">
        <v>6</v>
      </c>
      <c r="B1352" s="15">
        <f>+B1312-B1302</f>
        <v>7376</v>
      </c>
      <c r="C1352" s="15">
        <f t="shared" ref="C1352:G1352" si="318">+C1312-C1302</f>
        <v>9236</v>
      </c>
      <c r="D1352" s="15">
        <f t="shared" si="318"/>
        <v>7486</v>
      </c>
      <c r="E1352" s="15">
        <f t="shared" si="318"/>
        <v>48929</v>
      </c>
      <c r="F1352" s="16">
        <f t="shared" si="318"/>
        <v>135302</v>
      </c>
      <c r="G1352" s="16">
        <f t="shared" si="318"/>
        <v>208329</v>
      </c>
    </row>
    <row r="1353" spans="1:7">
      <c r="A1353" s="20" t="s">
        <v>7</v>
      </c>
      <c r="B1353" s="23">
        <f>+B1352/B1302*100</f>
        <v>23.011886562880228</v>
      </c>
      <c r="C1353" s="23">
        <f t="shared" ref="C1353:G1353" si="319">+C1352/C1302*100</f>
        <v>20.50894879424435</v>
      </c>
      <c r="D1353" s="23">
        <f t="shared" si="319"/>
        <v>45.960216110019644</v>
      </c>
      <c r="E1353" s="23">
        <f t="shared" si="319"/>
        <v>58.038076033449968</v>
      </c>
      <c r="F1353" s="24">
        <f t="shared" si="319"/>
        <v>110.55168807399419</v>
      </c>
      <c r="G1353" s="24">
        <f t="shared" si="319"/>
        <v>69.427263153685161</v>
      </c>
    </row>
    <row r="1354" spans="1:7">
      <c r="A1354" s="3" t="s">
        <v>26</v>
      </c>
      <c r="B1354" s="1"/>
      <c r="C1354" s="1"/>
      <c r="D1354" s="1"/>
      <c r="E1354" s="1"/>
      <c r="F1354" s="1"/>
      <c r="G1354" s="1"/>
    </row>
    <row r="1355" spans="1:7">
      <c r="A1355" s="8" t="s">
        <v>27</v>
      </c>
      <c r="B1355" s="1"/>
      <c r="C1355" s="1"/>
      <c r="D1355" s="1"/>
      <c r="E1355" s="1"/>
      <c r="F1355" s="1"/>
      <c r="G1355" s="1"/>
    </row>
    <row r="1356" spans="1:7">
      <c r="A1356" s="10" t="s">
        <v>36</v>
      </c>
      <c r="B1356" s="1"/>
      <c r="C1356" s="1"/>
      <c r="D1356" s="1"/>
      <c r="E1356" s="1"/>
      <c r="F1356" s="1"/>
      <c r="G1356" s="1"/>
    </row>
    <row r="1357" spans="1:7">
      <c r="A1357" s="10" t="s">
        <v>37</v>
      </c>
      <c r="B1357" s="1"/>
      <c r="C1357" s="1"/>
      <c r="D1357" s="1"/>
      <c r="E1357" s="1"/>
      <c r="F1357" s="1"/>
      <c r="G1357" s="1"/>
    </row>
    <row r="1358" spans="1:7">
      <c r="A1358" s="10" t="s">
        <v>38</v>
      </c>
      <c r="B1358" s="1"/>
      <c r="C1358" s="1"/>
      <c r="D1358" s="1"/>
      <c r="E1358" s="1"/>
      <c r="F1358" s="1"/>
      <c r="G1358" s="1"/>
    </row>
    <row r="1359" spans="1:7">
      <c r="A1359" s="6" t="s">
        <v>29</v>
      </c>
      <c r="B1359" s="1"/>
      <c r="C1359" s="1"/>
      <c r="D1359" s="1"/>
      <c r="E1359" s="1"/>
      <c r="F1359" s="1"/>
      <c r="G1359" s="1"/>
    </row>
    <row r="1360" spans="1:7">
      <c r="A1360" s="7" t="s">
        <v>30</v>
      </c>
      <c r="B1360" s="1"/>
      <c r="C1360" s="1"/>
      <c r="D1360" s="1"/>
      <c r="E1360" s="1"/>
      <c r="F1360" s="1"/>
      <c r="G1360" s="1"/>
    </row>
    <row r="1364" spans="1:6">
      <c r="A1364" s="72" t="s">
        <v>150</v>
      </c>
      <c r="B1364" s="72"/>
      <c r="C1364" s="72"/>
      <c r="D1364" s="72"/>
      <c r="E1364" s="72"/>
      <c r="F1364" s="72"/>
    </row>
    <row r="1365" spans="1:6" ht="30.75" customHeight="1">
      <c r="A1365" s="71" t="s">
        <v>122</v>
      </c>
      <c r="B1365" s="71"/>
      <c r="C1365" s="71"/>
      <c r="D1365" s="71"/>
      <c r="E1365" s="71"/>
      <c r="F1365" s="71"/>
    </row>
    <row r="1366" spans="1:6" ht="30">
      <c r="A1366" s="29" t="s">
        <v>57</v>
      </c>
      <c r="B1366" s="30" t="s">
        <v>58</v>
      </c>
      <c r="C1366" s="30" t="s">
        <v>59</v>
      </c>
      <c r="D1366" s="30" t="s">
        <v>60</v>
      </c>
      <c r="E1366" s="31" t="s">
        <v>61</v>
      </c>
      <c r="F1366" s="32" t="s">
        <v>1</v>
      </c>
    </row>
    <row r="1367" spans="1:6">
      <c r="A1367" s="19">
        <v>2007</v>
      </c>
      <c r="B1367" s="15">
        <v>660</v>
      </c>
      <c r="C1367" s="15">
        <v>300069</v>
      </c>
      <c r="D1367" s="15">
        <v>0</v>
      </c>
      <c r="E1367" s="16">
        <v>497737</v>
      </c>
      <c r="F1367" s="16">
        <f>+B1367+C1367+D1367+E1367</f>
        <v>798466</v>
      </c>
    </row>
    <row r="1368" spans="1:6">
      <c r="A1368" s="19">
        <v>2008</v>
      </c>
      <c r="B1368" s="15">
        <v>0</v>
      </c>
      <c r="C1368" s="15">
        <v>338079</v>
      </c>
      <c r="D1368" s="15">
        <v>2905</v>
      </c>
      <c r="E1368" s="16">
        <v>509608</v>
      </c>
      <c r="F1368" s="16">
        <f t="shared" ref="F1368:F1377" si="320">+B1368+C1368+D1368+E1368</f>
        <v>850592</v>
      </c>
    </row>
    <row r="1369" spans="1:6">
      <c r="A1369" s="19">
        <v>2009</v>
      </c>
      <c r="B1369" s="15">
        <v>0</v>
      </c>
      <c r="C1369" s="15">
        <v>333033</v>
      </c>
      <c r="D1369" s="15">
        <v>0</v>
      </c>
      <c r="E1369" s="16">
        <v>522704</v>
      </c>
      <c r="F1369" s="16">
        <f t="shared" si="320"/>
        <v>855737</v>
      </c>
    </row>
    <row r="1370" spans="1:6">
      <c r="A1370" s="19">
        <v>2010</v>
      </c>
      <c r="B1370" s="15">
        <v>0</v>
      </c>
      <c r="C1370" s="15">
        <v>364839</v>
      </c>
      <c r="D1370" s="15">
        <v>0</v>
      </c>
      <c r="E1370" s="16">
        <v>527902</v>
      </c>
      <c r="F1370" s="16">
        <f t="shared" si="320"/>
        <v>892741</v>
      </c>
    </row>
    <row r="1371" spans="1:6">
      <c r="A1371" s="19">
        <v>2011</v>
      </c>
      <c r="B1371" s="15">
        <v>1066</v>
      </c>
      <c r="C1371" s="15">
        <v>366843</v>
      </c>
      <c r="D1371" s="15">
        <v>1726</v>
      </c>
      <c r="E1371" s="16">
        <v>556582</v>
      </c>
      <c r="F1371" s="16">
        <f t="shared" si="320"/>
        <v>926217</v>
      </c>
    </row>
    <row r="1372" spans="1:6">
      <c r="A1372" s="19">
        <v>2012</v>
      </c>
      <c r="B1372" s="15">
        <v>0</v>
      </c>
      <c r="C1372" s="15">
        <v>424114</v>
      </c>
      <c r="D1372" s="15">
        <v>0</v>
      </c>
      <c r="E1372" s="16">
        <v>555614</v>
      </c>
      <c r="F1372" s="16">
        <f t="shared" si="320"/>
        <v>979728</v>
      </c>
    </row>
    <row r="1373" spans="1:6">
      <c r="A1373" s="19">
        <v>2013</v>
      </c>
      <c r="B1373" s="15">
        <v>0</v>
      </c>
      <c r="C1373" s="15">
        <v>438195</v>
      </c>
      <c r="D1373" s="15">
        <v>638</v>
      </c>
      <c r="E1373" s="16">
        <v>620785</v>
      </c>
      <c r="F1373" s="16">
        <f t="shared" si="320"/>
        <v>1059618</v>
      </c>
    </row>
    <row r="1374" spans="1:6">
      <c r="A1374" s="19">
        <v>2014</v>
      </c>
      <c r="B1374" s="15">
        <v>541</v>
      </c>
      <c r="C1374" s="15">
        <v>432408</v>
      </c>
      <c r="D1374" s="15">
        <v>1652</v>
      </c>
      <c r="E1374" s="16">
        <v>633234</v>
      </c>
      <c r="F1374" s="16">
        <f t="shared" si="320"/>
        <v>1067835</v>
      </c>
    </row>
    <row r="1375" spans="1:6">
      <c r="A1375" s="19">
        <v>2015</v>
      </c>
      <c r="B1375" s="15">
        <v>1268</v>
      </c>
      <c r="C1375" s="15">
        <v>480616</v>
      </c>
      <c r="D1375" s="15">
        <v>790</v>
      </c>
      <c r="E1375" s="16">
        <v>637732</v>
      </c>
      <c r="F1375" s="16">
        <f t="shared" si="320"/>
        <v>1120406</v>
      </c>
    </row>
    <row r="1376" spans="1:6">
      <c r="A1376" s="19">
        <v>2016</v>
      </c>
      <c r="B1376" s="15">
        <v>0</v>
      </c>
      <c r="C1376" s="15">
        <v>483708</v>
      </c>
      <c r="D1376" s="15">
        <v>766</v>
      </c>
      <c r="E1376" s="16">
        <v>654926</v>
      </c>
      <c r="F1376" s="16">
        <f t="shared" si="320"/>
        <v>1139400</v>
      </c>
    </row>
    <row r="1377" spans="1:6">
      <c r="A1377" s="20">
        <v>2017</v>
      </c>
      <c r="B1377" s="17">
        <v>826</v>
      </c>
      <c r="C1377" s="17">
        <v>506006</v>
      </c>
      <c r="D1377" s="17">
        <v>2392</v>
      </c>
      <c r="E1377" s="18">
        <v>684924</v>
      </c>
      <c r="F1377" s="18">
        <f t="shared" si="320"/>
        <v>1194148</v>
      </c>
    </row>
    <row r="1378" spans="1:6">
      <c r="A1378" s="3" t="s">
        <v>26</v>
      </c>
    </row>
    <row r="1379" spans="1:6">
      <c r="A1379" s="8" t="s">
        <v>27</v>
      </c>
    </row>
    <row r="1380" spans="1:6">
      <c r="A1380" s="6" t="s">
        <v>29</v>
      </c>
    </row>
    <row r="1381" spans="1:6">
      <c r="A1381" s="7" t="s">
        <v>30</v>
      </c>
    </row>
    <row r="1384" spans="1:6">
      <c r="A1384" s="72" t="s">
        <v>151</v>
      </c>
      <c r="B1384" s="72"/>
      <c r="C1384" s="72"/>
      <c r="D1384" s="72"/>
      <c r="E1384" s="72"/>
      <c r="F1384" s="72"/>
    </row>
    <row r="1385" spans="1:6" ht="30" customHeight="1">
      <c r="A1385" s="71" t="s">
        <v>122</v>
      </c>
      <c r="B1385" s="71"/>
      <c r="C1385" s="71"/>
      <c r="D1385" s="71"/>
      <c r="E1385" s="71"/>
      <c r="F1385" s="71"/>
    </row>
    <row r="1386" spans="1:6">
      <c r="A1386" s="72" t="s">
        <v>4</v>
      </c>
      <c r="B1386" s="72"/>
      <c r="C1386" s="72"/>
      <c r="D1386" s="72"/>
      <c r="E1386" s="72"/>
      <c r="F1386" s="72"/>
    </row>
    <row r="1387" spans="1:6" ht="30">
      <c r="A1387" s="29" t="s">
        <v>57</v>
      </c>
      <c r="B1387" s="30" t="s">
        <v>58</v>
      </c>
      <c r="C1387" s="30" t="s">
        <v>59</v>
      </c>
      <c r="D1387" s="30" t="s">
        <v>60</v>
      </c>
      <c r="E1387" s="31" t="s">
        <v>61</v>
      </c>
      <c r="F1387" s="32" t="s">
        <v>1</v>
      </c>
    </row>
    <row r="1388" spans="1:6">
      <c r="A1388" s="19">
        <v>2007</v>
      </c>
      <c r="B1388" s="21">
        <f t="shared" ref="B1388:B1398" si="321">+B1367/$F1367*100</f>
        <v>8.265849766928085E-2</v>
      </c>
      <c r="C1388" s="21">
        <f t="shared" ref="C1388:F1388" si="322">+C1367/$F1367*100</f>
        <v>37.580685965338532</v>
      </c>
      <c r="D1388" s="21">
        <f t="shared" si="322"/>
        <v>0</v>
      </c>
      <c r="E1388" s="22">
        <f t="shared" si="322"/>
        <v>62.336655536992183</v>
      </c>
      <c r="F1388" s="22">
        <f t="shared" si="322"/>
        <v>100</v>
      </c>
    </row>
    <row r="1389" spans="1:6">
      <c r="A1389" s="19">
        <v>2008</v>
      </c>
      <c r="B1389" s="21">
        <f t="shared" si="321"/>
        <v>0</v>
      </c>
      <c r="C1389" s="21">
        <f t="shared" ref="C1389:F1398" si="323">+C1368/$F1368*100</f>
        <v>39.74631785862082</v>
      </c>
      <c r="D1389" s="21">
        <f t="shared" si="323"/>
        <v>0.34152684248147169</v>
      </c>
      <c r="E1389" s="22">
        <f t="shared" si="323"/>
        <v>59.912155298897709</v>
      </c>
      <c r="F1389" s="22">
        <f t="shared" si="323"/>
        <v>100</v>
      </c>
    </row>
    <row r="1390" spans="1:6">
      <c r="A1390" s="19">
        <v>2009</v>
      </c>
      <c r="B1390" s="21">
        <f t="shared" si="321"/>
        <v>0</v>
      </c>
      <c r="C1390" s="21">
        <f t="shared" si="323"/>
        <v>38.917681483913867</v>
      </c>
      <c r="D1390" s="21">
        <f t="shared" si="323"/>
        <v>0</v>
      </c>
      <c r="E1390" s="22">
        <f t="shared" si="323"/>
        <v>61.082318516086133</v>
      </c>
      <c r="F1390" s="22">
        <f t="shared" si="323"/>
        <v>100</v>
      </c>
    </row>
    <row r="1391" spans="1:6">
      <c r="A1391" s="19">
        <v>2010</v>
      </c>
      <c r="B1391" s="21">
        <f t="shared" si="321"/>
        <v>0</v>
      </c>
      <c r="C1391" s="21">
        <f t="shared" si="323"/>
        <v>40.867284016304836</v>
      </c>
      <c r="D1391" s="21">
        <f t="shared" si="323"/>
        <v>0</v>
      </c>
      <c r="E1391" s="22">
        <f t="shared" si="323"/>
        <v>59.132715983695164</v>
      </c>
      <c r="F1391" s="22">
        <f t="shared" si="323"/>
        <v>100</v>
      </c>
    </row>
    <row r="1392" spans="1:6">
      <c r="A1392" s="19">
        <v>2011</v>
      </c>
      <c r="B1392" s="21">
        <f t="shared" si="321"/>
        <v>0.11509181973554793</v>
      </c>
      <c r="C1392" s="21">
        <f t="shared" si="323"/>
        <v>39.606593271339221</v>
      </c>
      <c r="D1392" s="21">
        <f t="shared" si="323"/>
        <v>0.18634941919658138</v>
      </c>
      <c r="E1392" s="22">
        <f t="shared" si="323"/>
        <v>60.091965489728651</v>
      </c>
      <c r="F1392" s="22">
        <f t="shared" si="323"/>
        <v>100</v>
      </c>
    </row>
    <row r="1393" spans="1:6">
      <c r="A1393" s="19">
        <v>2012</v>
      </c>
      <c r="B1393" s="21">
        <f t="shared" si="321"/>
        <v>0</v>
      </c>
      <c r="C1393" s="21">
        <f t="shared" si="323"/>
        <v>43.288953668773374</v>
      </c>
      <c r="D1393" s="21">
        <f t="shared" si="323"/>
        <v>0</v>
      </c>
      <c r="E1393" s="22">
        <f t="shared" si="323"/>
        <v>56.711046331226619</v>
      </c>
      <c r="F1393" s="22">
        <f t="shared" si="323"/>
        <v>100</v>
      </c>
    </row>
    <row r="1394" spans="1:6">
      <c r="A1394" s="19">
        <v>2013</v>
      </c>
      <c r="B1394" s="21">
        <f t="shared" si="321"/>
        <v>0</v>
      </c>
      <c r="C1394" s="21">
        <f t="shared" si="323"/>
        <v>41.354054008142555</v>
      </c>
      <c r="D1394" s="21">
        <f t="shared" si="323"/>
        <v>6.0210377702153046E-2</v>
      </c>
      <c r="E1394" s="22">
        <f t="shared" si="323"/>
        <v>58.58573561415529</v>
      </c>
      <c r="F1394" s="22">
        <f t="shared" si="323"/>
        <v>100</v>
      </c>
    </row>
    <row r="1395" spans="1:6">
      <c r="A1395" s="19">
        <v>2014</v>
      </c>
      <c r="B1395" s="21">
        <f t="shared" si="321"/>
        <v>5.0663257900331049E-2</v>
      </c>
      <c r="C1395" s="21">
        <f t="shared" si="323"/>
        <v>40.493896528958125</v>
      </c>
      <c r="D1395" s="21">
        <f t="shared" si="323"/>
        <v>0.15470554907827519</v>
      </c>
      <c r="E1395" s="22">
        <f t="shared" si="323"/>
        <v>59.30073466406327</v>
      </c>
      <c r="F1395" s="22">
        <f t="shared" si="323"/>
        <v>100</v>
      </c>
    </row>
    <row r="1396" spans="1:6">
      <c r="A1396" s="19">
        <v>2015</v>
      </c>
      <c r="B1396" s="21">
        <f t="shared" si="321"/>
        <v>0.11317326040738804</v>
      </c>
      <c r="C1396" s="21">
        <f t="shared" si="323"/>
        <v>42.896592842237546</v>
      </c>
      <c r="D1396" s="21">
        <f t="shared" si="323"/>
        <v>7.0510154354760685E-2</v>
      </c>
      <c r="E1396" s="22">
        <f t="shared" si="323"/>
        <v>56.919723743000304</v>
      </c>
      <c r="F1396" s="22">
        <f t="shared" si="323"/>
        <v>100</v>
      </c>
    </row>
    <row r="1397" spans="1:6">
      <c r="A1397" s="19">
        <v>2016</v>
      </c>
      <c r="B1397" s="21">
        <f t="shared" si="321"/>
        <v>0</v>
      </c>
      <c r="C1397" s="21">
        <f t="shared" si="323"/>
        <v>42.452869931542921</v>
      </c>
      <c r="D1397" s="21">
        <f t="shared" si="323"/>
        <v>6.7228365806564855E-2</v>
      </c>
      <c r="E1397" s="22">
        <f t="shared" si="323"/>
        <v>57.479901702650515</v>
      </c>
      <c r="F1397" s="22">
        <f t="shared" si="323"/>
        <v>100</v>
      </c>
    </row>
    <row r="1398" spans="1:6">
      <c r="A1398" s="20">
        <v>2017</v>
      </c>
      <c r="B1398" s="23">
        <f t="shared" si="321"/>
        <v>6.9170655563631972E-2</v>
      </c>
      <c r="C1398" s="23">
        <f t="shared" si="323"/>
        <v>42.373809611538938</v>
      </c>
      <c r="D1398" s="23">
        <f t="shared" si="323"/>
        <v>0.20031017930775752</v>
      </c>
      <c r="E1398" s="24">
        <f t="shared" si="323"/>
        <v>57.356709553589667</v>
      </c>
      <c r="F1398" s="24">
        <f t="shared" si="323"/>
        <v>100</v>
      </c>
    </row>
    <row r="1399" spans="1:6">
      <c r="A1399" s="3" t="s">
        <v>26</v>
      </c>
      <c r="B1399" s="1"/>
      <c r="C1399" s="1"/>
      <c r="D1399" s="1"/>
      <c r="E1399" s="1"/>
      <c r="F1399" s="1"/>
    </row>
    <row r="1400" spans="1:6">
      <c r="A1400" s="8" t="s">
        <v>27</v>
      </c>
      <c r="B1400" s="1"/>
      <c r="C1400" s="1"/>
      <c r="D1400" s="1"/>
      <c r="E1400" s="1"/>
      <c r="F1400" s="1"/>
    </row>
    <row r="1401" spans="1:6">
      <c r="A1401" s="6" t="s">
        <v>29</v>
      </c>
      <c r="B1401" s="1"/>
      <c r="C1401" s="1"/>
      <c r="D1401" s="1"/>
      <c r="E1401" s="1"/>
      <c r="F1401" s="1"/>
    </row>
    <row r="1402" spans="1:6">
      <c r="A1402" s="7" t="s">
        <v>30</v>
      </c>
      <c r="B1402" s="1"/>
      <c r="C1402" s="1"/>
      <c r="D1402" s="1"/>
      <c r="E1402" s="1"/>
      <c r="F1402" s="1"/>
    </row>
    <row r="1405" spans="1:6">
      <c r="A1405" s="72" t="s">
        <v>111</v>
      </c>
      <c r="B1405" s="72"/>
      <c r="C1405" s="72"/>
      <c r="D1405" s="72"/>
      <c r="E1405" s="72"/>
      <c r="F1405" s="72"/>
    </row>
    <row r="1406" spans="1:6" ht="29.25" customHeight="1">
      <c r="A1406" s="71" t="s">
        <v>122</v>
      </c>
      <c r="B1406" s="71"/>
      <c r="C1406" s="71"/>
      <c r="D1406" s="71"/>
      <c r="E1406" s="71"/>
      <c r="F1406" s="71"/>
    </row>
    <row r="1407" spans="1:6">
      <c r="A1407" s="72" t="s">
        <v>20</v>
      </c>
      <c r="B1407" s="72"/>
      <c r="C1407" s="72"/>
      <c r="D1407" s="72"/>
      <c r="E1407" s="72"/>
      <c r="F1407" s="72"/>
    </row>
    <row r="1408" spans="1:6" ht="30">
      <c r="A1408" s="29" t="s">
        <v>5</v>
      </c>
      <c r="B1408" s="30" t="s">
        <v>58</v>
      </c>
      <c r="C1408" s="30" t="s">
        <v>59</v>
      </c>
      <c r="D1408" s="30" t="s">
        <v>60</v>
      </c>
      <c r="E1408" s="31" t="s">
        <v>61</v>
      </c>
      <c r="F1408" s="32" t="s">
        <v>1</v>
      </c>
    </row>
    <row r="1409" spans="1:7">
      <c r="A1409" s="19" t="s">
        <v>6</v>
      </c>
      <c r="B1409" s="15">
        <f>+B1377-B1367</f>
        <v>166</v>
      </c>
      <c r="C1409" s="15">
        <f t="shared" ref="C1409:F1409" si="324">+C1377-C1367</f>
        <v>205937</v>
      </c>
      <c r="D1409" s="15">
        <f t="shared" si="324"/>
        <v>2392</v>
      </c>
      <c r="E1409" s="16">
        <f t="shared" si="324"/>
        <v>187187</v>
      </c>
      <c r="F1409" s="16">
        <f t="shared" si="324"/>
        <v>395682</v>
      </c>
    </row>
    <row r="1410" spans="1:7">
      <c r="A1410" s="20" t="s">
        <v>7</v>
      </c>
      <c r="B1410" s="23">
        <f>+B1409/B1367*100</f>
        <v>25.151515151515152</v>
      </c>
      <c r="C1410" s="23">
        <f t="shared" ref="C1410:F1410" si="325">+C1409/C1367*100</f>
        <v>68.629881793854082</v>
      </c>
      <c r="D1410" s="23" t="e">
        <f t="shared" si="325"/>
        <v>#DIV/0!</v>
      </c>
      <c r="E1410" s="24">
        <f t="shared" si="325"/>
        <v>37.607612052148021</v>
      </c>
      <c r="F1410" s="24">
        <f t="shared" si="325"/>
        <v>49.555272234509673</v>
      </c>
    </row>
    <row r="1411" spans="1:7">
      <c r="A1411" s="3" t="s">
        <v>26</v>
      </c>
      <c r="B1411" s="1"/>
      <c r="C1411" s="1"/>
      <c r="D1411" s="1"/>
      <c r="E1411" s="1"/>
      <c r="F1411" s="1"/>
    </row>
    <row r="1412" spans="1:7">
      <c r="A1412" s="8" t="s">
        <v>27</v>
      </c>
      <c r="B1412" s="1"/>
      <c r="C1412" s="1"/>
      <c r="D1412" s="1"/>
      <c r="E1412" s="1"/>
      <c r="F1412" s="1"/>
    </row>
    <row r="1413" spans="1:7">
      <c r="A1413" s="6" t="s">
        <v>29</v>
      </c>
      <c r="B1413" s="1"/>
      <c r="C1413" s="1"/>
      <c r="D1413" s="1"/>
      <c r="E1413" s="1"/>
      <c r="F1413" s="1"/>
    </row>
    <row r="1414" spans="1:7">
      <c r="A1414" s="7" t="s">
        <v>30</v>
      </c>
      <c r="B1414" s="1"/>
      <c r="C1414" s="1"/>
      <c r="D1414" s="1"/>
      <c r="E1414" s="1"/>
      <c r="F1414" s="1"/>
    </row>
    <row r="1417" spans="1:7">
      <c r="A1417" s="72" t="s">
        <v>152</v>
      </c>
      <c r="B1417" s="72"/>
      <c r="C1417" s="72"/>
      <c r="D1417" s="72"/>
      <c r="E1417" s="72"/>
      <c r="F1417" s="72"/>
      <c r="G1417" s="72"/>
    </row>
    <row r="1418" spans="1:7" ht="29.25" customHeight="1">
      <c r="A1418" s="71" t="s">
        <v>110</v>
      </c>
      <c r="B1418" s="71"/>
      <c r="C1418" s="71"/>
      <c r="D1418" s="71"/>
      <c r="E1418" s="71"/>
      <c r="F1418" s="71"/>
      <c r="G1418" s="71"/>
    </row>
    <row r="1419" spans="1:7">
      <c r="A1419" s="80" t="s">
        <v>0</v>
      </c>
      <c r="B1419" s="73" t="s">
        <v>64</v>
      </c>
      <c r="C1419" s="74"/>
      <c r="D1419" s="74"/>
      <c r="E1419" s="74"/>
      <c r="F1419" s="75"/>
      <c r="G1419" s="78" t="s">
        <v>1</v>
      </c>
    </row>
    <row r="1420" spans="1:7" ht="45">
      <c r="A1420" s="81"/>
      <c r="B1420" s="34" t="s">
        <v>65</v>
      </c>
      <c r="C1420" s="34" t="s">
        <v>66</v>
      </c>
      <c r="D1420" s="34" t="s">
        <v>67</v>
      </c>
      <c r="E1420" s="34" t="s">
        <v>119</v>
      </c>
      <c r="F1420" s="35" t="s">
        <v>68</v>
      </c>
      <c r="G1420" s="79"/>
    </row>
    <row r="1421" spans="1:7">
      <c r="A1421" s="19">
        <v>2007</v>
      </c>
      <c r="B1421" s="15">
        <v>0</v>
      </c>
      <c r="C1421" s="15">
        <v>233290</v>
      </c>
      <c r="D1421" s="15">
        <v>74609</v>
      </c>
      <c r="E1421" s="15">
        <v>173963</v>
      </c>
      <c r="F1421" s="16">
        <v>0</v>
      </c>
      <c r="G1421" s="16">
        <f>+B1421+C1421+D1421+E1421+F1421</f>
        <v>481862</v>
      </c>
    </row>
    <row r="1422" spans="1:7">
      <c r="A1422" s="19">
        <v>2008</v>
      </c>
      <c r="B1422" s="15">
        <v>889</v>
      </c>
      <c r="C1422" s="15">
        <v>231127</v>
      </c>
      <c r="D1422" s="15">
        <v>100205</v>
      </c>
      <c r="E1422" s="15">
        <v>163461</v>
      </c>
      <c r="F1422" s="16">
        <v>2335</v>
      </c>
      <c r="G1422" s="16">
        <f t="shared" ref="G1422:G1431" si="326">+B1422+C1422+D1422+E1422+F1422</f>
        <v>498017</v>
      </c>
    </row>
    <row r="1423" spans="1:7">
      <c r="A1423" s="19">
        <v>2009</v>
      </c>
      <c r="B1423" s="15">
        <v>0</v>
      </c>
      <c r="C1423" s="15">
        <v>235247</v>
      </c>
      <c r="D1423" s="15">
        <v>85066</v>
      </c>
      <c r="E1423" s="15">
        <v>188726</v>
      </c>
      <c r="F1423" s="16">
        <v>0</v>
      </c>
      <c r="G1423" s="16">
        <f t="shared" si="326"/>
        <v>509039</v>
      </c>
    </row>
    <row r="1424" spans="1:7">
      <c r="A1424" s="19">
        <v>2010</v>
      </c>
      <c r="B1424" s="15">
        <v>844</v>
      </c>
      <c r="C1424" s="15">
        <v>230902</v>
      </c>
      <c r="D1424" s="15">
        <v>120040</v>
      </c>
      <c r="E1424" s="15">
        <v>164994</v>
      </c>
      <c r="F1424" s="16">
        <v>1948</v>
      </c>
      <c r="G1424" s="16">
        <f t="shared" si="326"/>
        <v>518728</v>
      </c>
    </row>
    <row r="1425" spans="1:7">
      <c r="A1425" s="19">
        <v>2011</v>
      </c>
      <c r="B1425" s="15">
        <v>0</v>
      </c>
      <c r="C1425" s="15">
        <v>261533</v>
      </c>
      <c r="D1425" s="15">
        <v>113140</v>
      </c>
      <c r="E1425" s="15">
        <v>167261</v>
      </c>
      <c r="F1425" s="16">
        <v>0</v>
      </c>
      <c r="G1425" s="16">
        <f t="shared" si="326"/>
        <v>541934</v>
      </c>
    </row>
    <row r="1426" spans="1:7">
      <c r="A1426" s="19">
        <v>2012</v>
      </c>
      <c r="B1426" s="15">
        <v>1500</v>
      </c>
      <c r="C1426" s="15">
        <v>238545</v>
      </c>
      <c r="D1426" s="15">
        <v>110846</v>
      </c>
      <c r="E1426" s="15">
        <v>200371</v>
      </c>
      <c r="F1426" s="16">
        <v>724</v>
      </c>
      <c r="G1426" s="16">
        <f t="shared" si="326"/>
        <v>551986</v>
      </c>
    </row>
    <row r="1427" spans="1:7">
      <c r="A1427" s="19">
        <v>2013</v>
      </c>
      <c r="B1427" s="15">
        <v>3191</v>
      </c>
      <c r="C1427" s="15">
        <v>272496</v>
      </c>
      <c r="D1427" s="15">
        <v>109963</v>
      </c>
      <c r="E1427" s="15">
        <v>226860</v>
      </c>
      <c r="F1427" s="16">
        <v>1610</v>
      </c>
      <c r="G1427" s="16">
        <f t="shared" si="326"/>
        <v>614120</v>
      </c>
    </row>
    <row r="1428" spans="1:7">
      <c r="A1428" s="19">
        <v>2014</v>
      </c>
      <c r="B1428" s="15">
        <v>814</v>
      </c>
      <c r="C1428" s="15">
        <v>293213</v>
      </c>
      <c r="D1428" s="15">
        <v>104659</v>
      </c>
      <c r="E1428" s="15">
        <v>225435</v>
      </c>
      <c r="F1428" s="16">
        <v>796</v>
      </c>
      <c r="G1428" s="16">
        <f t="shared" si="326"/>
        <v>624917</v>
      </c>
    </row>
    <row r="1429" spans="1:7">
      <c r="A1429" s="19">
        <v>2015</v>
      </c>
      <c r="B1429" s="15">
        <v>968</v>
      </c>
      <c r="C1429" s="15">
        <v>286521</v>
      </c>
      <c r="D1429" s="15">
        <v>124837</v>
      </c>
      <c r="E1429" s="15">
        <v>202546</v>
      </c>
      <c r="F1429" s="16">
        <v>2595</v>
      </c>
      <c r="G1429" s="16">
        <f t="shared" si="326"/>
        <v>617467</v>
      </c>
    </row>
    <row r="1430" spans="1:7">
      <c r="A1430" s="19">
        <v>2016</v>
      </c>
      <c r="B1430" s="15">
        <v>1059</v>
      </c>
      <c r="C1430" s="15">
        <v>325075</v>
      </c>
      <c r="D1430" s="15">
        <v>124125</v>
      </c>
      <c r="E1430" s="15">
        <v>185445</v>
      </c>
      <c r="F1430" s="16">
        <v>1184</v>
      </c>
      <c r="G1430" s="16">
        <f t="shared" si="326"/>
        <v>636888</v>
      </c>
    </row>
    <row r="1431" spans="1:7">
      <c r="A1431" s="20">
        <v>2017</v>
      </c>
      <c r="B1431" s="17">
        <v>1088</v>
      </c>
      <c r="C1431" s="17">
        <v>348837</v>
      </c>
      <c r="D1431" s="17">
        <v>127169</v>
      </c>
      <c r="E1431" s="17">
        <v>185962</v>
      </c>
      <c r="F1431" s="18">
        <v>126</v>
      </c>
      <c r="G1431" s="18">
        <f t="shared" si="326"/>
        <v>663182</v>
      </c>
    </row>
    <row r="1432" spans="1:7">
      <c r="A1432" s="3" t="s">
        <v>26</v>
      </c>
    </row>
    <row r="1433" spans="1:7">
      <c r="A1433" s="8" t="s">
        <v>27</v>
      </c>
    </row>
    <row r="1434" spans="1:7">
      <c r="A1434" s="10" t="s">
        <v>116</v>
      </c>
    </row>
    <row r="1435" spans="1:7">
      <c r="A1435" s="10" t="s">
        <v>117</v>
      </c>
    </row>
    <row r="1436" spans="1:7">
      <c r="A1436" s="10" t="s">
        <v>118</v>
      </c>
    </row>
    <row r="1437" spans="1:7">
      <c r="A1437" s="10" t="s">
        <v>115</v>
      </c>
    </row>
    <row r="1438" spans="1:7">
      <c r="A1438" s="6" t="s">
        <v>29</v>
      </c>
    </row>
    <row r="1439" spans="1:7">
      <c r="A1439" s="7" t="s">
        <v>30</v>
      </c>
    </row>
    <row r="1442" spans="1:7">
      <c r="A1442" s="72" t="s">
        <v>153</v>
      </c>
      <c r="B1442" s="72"/>
      <c r="C1442" s="72"/>
      <c r="D1442" s="72"/>
      <c r="E1442" s="72"/>
      <c r="F1442" s="72"/>
      <c r="G1442" s="72"/>
    </row>
    <row r="1443" spans="1:7" ht="30" customHeight="1">
      <c r="A1443" s="71" t="s">
        <v>110</v>
      </c>
      <c r="B1443" s="71"/>
      <c r="C1443" s="71"/>
      <c r="D1443" s="71"/>
      <c r="E1443" s="71"/>
      <c r="F1443" s="71"/>
      <c r="G1443" s="71"/>
    </row>
    <row r="1444" spans="1:7">
      <c r="A1444" s="72" t="s">
        <v>4</v>
      </c>
      <c r="B1444" s="72"/>
      <c r="C1444" s="72"/>
      <c r="D1444" s="72"/>
      <c r="E1444" s="72"/>
      <c r="F1444" s="72"/>
      <c r="G1444" s="72"/>
    </row>
    <row r="1445" spans="1:7">
      <c r="A1445" s="80" t="s">
        <v>0</v>
      </c>
      <c r="B1445" s="73" t="s">
        <v>64</v>
      </c>
      <c r="C1445" s="74"/>
      <c r="D1445" s="74"/>
      <c r="E1445" s="74"/>
      <c r="F1445" s="75"/>
      <c r="G1445" s="78" t="s">
        <v>1</v>
      </c>
    </row>
    <row r="1446" spans="1:7" ht="45">
      <c r="A1446" s="81"/>
      <c r="B1446" s="34" t="s">
        <v>65</v>
      </c>
      <c r="C1446" s="34" t="s">
        <v>66</v>
      </c>
      <c r="D1446" s="34" t="s">
        <v>67</v>
      </c>
      <c r="E1446" s="34" t="s">
        <v>119</v>
      </c>
      <c r="F1446" s="35" t="s">
        <v>68</v>
      </c>
      <c r="G1446" s="79"/>
    </row>
    <row r="1447" spans="1:7">
      <c r="A1447" s="19">
        <v>2007</v>
      </c>
      <c r="B1447" s="21">
        <f t="shared" ref="B1447:B1457" si="327">+B1421/$G1421*100</f>
        <v>0</v>
      </c>
      <c r="C1447" s="21">
        <f t="shared" ref="C1447:G1447" si="328">+C1421/$G1421*100</f>
        <v>48.41427628657167</v>
      </c>
      <c r="D1447" s="21">
        <f t="shared" si="328"/>
        <v>15.48347867231697</v>
      </c>
      <c r="E1447" s="21">
        <f t="shared" si="328"/>
        <v>36.10224504111136</v>
      </c>
      <c r="F1447" s="22">
        <f t="shared" si="328"/>
        <v>0</v>
      </c>
      <c r="G1447" s="22">
        <f t="shared" si="328"/>
        <v>100</v>
      </c>
    </row>
    <row r="1448" spans="1:7">
      <c r="A1448" s="19">
        <v>2008</v>
      </c>
      <c r="B1448" s="21">
        <f t="shared" si="327"/>
        <v>0.17850796257959067</v>
      </c>
      <c r="C1448" s="21">
        <f t="shared" ref="C1448:G1457" si="329">+C1422/$G1422*100</f>
        <v>46.409459918034926</v>
      </c>
      <c r="D1448" s="21">
        <f t="shared" si="329"/>
        <v>20.12079908918772</v>
      </c>
      <c r="E1448" s="21">
        <f t="shared" si="329"/>
        <v>32.822373533433598</v>
      </c>
      <c r="F1448" s="22">
        <f t="shared" si="329"/>
        <v>0.46885949676416672</v>
      </c>
      <c r="G1448" s="22">
        <f t="shared" si="329"/>
        <v>100</v>
      </c>
    </row>
    <row r="1449" spans="1:7">
      <c r="A1449" s="19">
        <v>2009</v>
      </c>
      <c r="B1449" s="21">
        <f t="shared" si="327"/>
        <v>0</v>
      </c>
      <c r="C1449" s="21">
        <f t="shared" si="329"/>
        <v>46.213944314679232</v>
      </c>
      <c r="D1449" s="21">
        <f t="shared" si="329"/>
        <v>16.711096792190773</v>
      </c>
      <c r="E1449" s="21">
        <f t="shared" si="329"/>
        <v>37.074958893129995</v>
      </c>
      <c r="F1449" s="22">
        <f t="shared" si="329"/>
        <v>0</v>
      </c>
      <c r="G1449" s="22">
        <f t="shared" si="329"/>
        <v>100</v>
      </c>
    </row>
    <row r="1450" spans="1:7">
      <c r="A1450" s="19">
        <v>2010</v>
      </c>
      <c r="B1450" s="21">
        <f t="shared" si="327"/>
        <v>0.16270569547045852</v>
      </c>
      <c r="C1450" s="21">
        <f t="shared" si="329"/>
        <v>44.513116700852855</v>
      </c>
      <c r="D1450" s="21">
        <f t="shared" si="329"/>
        <v>23.141222374732038</v>
      </c>
      <c r="E1450" s="21">
        <f t="shared" si="329"/>
        <v>31.80742123039435</v>
      </c>
      <c r="F1450" s="22">
        <f t="shared" si="329"/>
        <v>0.37553399855030001</v>
      </c>
      <c r="G1450" s="22">
        <f t="shared" si="329"/>
        <v>100</v>
      </c>
    </row>
    <row r="1451" spans="1:7">
      <c r="A1451" s="19">
        <v>2011</v>
      </c>
      <c r="B1451" s="21">
        <f t="shared" si="327"/>
        <v>0</v>
      </c>
      <c r="C1451" s="21">
        <f t="shared" si="329"/>
        <v>48.259197614469656</v>
      </c>
      <c r="D1451" s="21">
        <f t="shared" si="329"/>
        <v>20.877080972959806</v>
      </c>
      <c r="E1451" s="21">
        <f t="shared" si="329"/>
        <v>30.863721412570534</v>
      </c>
      <c r="F1451" s="22">
        <f t="shared" si="329"/>
        <v>0</v>
      </c>
      <c r="G1451" s="22">
        <f t="shared" si="329"/>
        <v>100</v>
      </c>
    </row>
    <row r="1452" spans="1:7">
      <c r="A1452" s="19">
        <v>2012</v>
      </c>
      <c r="B1452" s="21">
        <f t="shared" si="327"/>
        <v>0.27174602254405</v>
      </c>
      <c r="C1452" s="21">
        <f t="shared" si="329"/>
        <v>43.215769965180279</v>
      </c>
      <c r="D1452" s="21">
        <f t="shared" si="329"/>
        <v>20.081306409945178</v>
      </c>
      <c r="E1452" s="21">
        <f t="shared" si="329"/>
        <v>36.300014855449234</v>
      </c>
      <c r="F1452" s="22">
        <f t="shared" si="329"/>
        <v>0.1311627468812615</v>
      </c>
      <c r="G1452" s="22">
        <f t="shared" si="329"/>
        <v>100</v>
      </c>
    </row>
    <row r="1453" spans="1:7">
      <c r="A1453" s="19">
        <v>2013</v>
      </c>
      <c r="B1453" s="21">
        <f t="shared" si="327"/>
        <v>0.519605288868625</v>
      </c>
      <c r="C1453" s="21">
        <f t="shared" si="329"/>
        <v>44.371784016153192</v>
      </c>
      <c r="D1453" s="21">
        <f t="shared" si="329"/>
        <v>17.905783885885494</v>
      </c>
      <c r="E1453" s="21">
        <f t="shared" si="329"/>
        <v>36.940663062593629</v>
      </c>
      <c r="F1453" s="22">
        <f t="shared" si="329"/>
        <v>0.26216374649905555</v>
      </c>
      <c r="G1453" s="22">
        <f t="shared" si="329"/>
        <v>100</v>
      </c>
    </row>
    <row r="1454" spans="1:7">
      <c r="A1454" s="19">
        <v>2014</v>
      </c>
      <c r="B1454" s="21">
        <f t="shared" si="327"/>
        <v>0.13025729816919687</v>
      </c>
      <c r="C1454" s="21">
        <f t="shared" si="329"/>
        <v>46.920311017303092</v>
      </c>
      <c r="D1454" s="21">
        <f t="shared" si="329"/>
        <v>16.747664089791126</v>
      </c>
      <c r="E1454" s="21">
        <f t="shared" si="329"/>
        <v>36.074390679082178</v>
      </c>
      <c r="F1454" s="22">
        <f t="shared" si="329"/>
        <v>0.1273769156543989</v>
      </c>
      <c r="G1454" s="22">
        <f t="shared" si="329"/>
        <v>100</v>
      </c>
    </row>
    <row r="1455" spans="1:7">
      <c r="A1455" s="19">
        <v>2015</v>
      </c>
      <c r="B1455" s="21">
        <f t="shared" si="327"/>
        <v>0.15676951156903932</v>
      </c>
      <c r="C1455" s="21">
        <f t="shared" si="329"/>
        <v>46.402641760612305</v>
      </c>
      <c r="D1455" s="21">
        <f t="shared" si="329"/>
        <v>20.217598673289423</v>
      </c>
      <c r="E1455" s="21">
        <f t="shared" si="329"/>
        <v>32.802724680023388</v>
      </c>
      <c r="F1455" s="22">
        <f t="shared" si="329"/>
        <v>0.420265374505844</v>
      </c>
      <c r="G1455" s="22">
        <f t="shared" si="329"/>
        <v>100</v>
      </c>
    </row>
    <row r="1456" spans="1:7">
      <c r="A1456" s="19">
        <v>2016</v>
      </c>
      <c r="B1456" s="21">
        <f t="shared" si="327"/>
        <v>0.166277273241135</v>
      </c>
      <c r="C1456" s="21">
        <f t="shared" si="329"/>
        <v>51.04115637286305</v>
      </c>
      <c r="D1456" s="21">
        <f t="shared" si="329"/>
        <v>19.489297961337002</v>
      </c>
      <c r="E1456" s="21">
        <f t="shared" si="329"/>
        <v>29.117364434563065</v>
      </c>
      <c r="F1456" s="22">
        <f t="shared" si="329"/>
        <v>0.18590395799575438</v>
      </c>
      <c r="G1456" s="22">
        <f t="shared" si="329"/>
        <v>100</v>
      </c>
    </row>
    <row r="1457" spans="1:7">
      <c r="A1457" s="20">
        <v>2017</v>
      </c>
      <c r="B1457" s="23">
        <f t="shared" si="327"/>
        <v>0.16405752870252813</v>
      </c>
      <c r="C1457" s="23">
        <f t="shared" si="329"/>
        <v>52.600492775738786</v>
      </c>
      <c r="D1457" s="23">
        <f t="shared" si="329"/>
        <v>19.175580760635842</v>
      </c>
      <c r="E1457" s="23">
        <f t="shared" si="329"/>
        <v>28.040869625532661</v>
      </c>
      <c r="F1457" s="24">
        <f t="shared" si="329"/>
        <v>1.8999309390182482E-2</v>
      </c>
      <c r="G1457" s="24">
        <f t="shared" si="329"/>
        <v>100</v>
      </c>
    </row>
    <row r="1458" spans="1:7">
      <c r="A1458" s="3" t="s">
        <v>26</v>
      </c>
      <c r="B1458" s="1"/>
      <c r="C1458" s="1"/>
      <c r="D1458" s="1"/>
      <c r="E1458" s="1"/>
      <c r="F1458" s="1"/>
      <c r="G1458" s="1"/>
    </row>
    <row r="1459" spans="1:7">
      <c r="A1459" s="8" t="s">
        <v>27</v>
      </c>
      <c r="B1459" s="1"/>
      <c r="C1459" s="1"/>
      <c r="D1459" s="1"/>
      <c r="E1459" s="1"/>
      <c r="F1459" s="1"/>
      <c r="G1459" s="1"/>
    </row>
    <row r="1460" spans="1:7">
      <c r="A1460" s="10" t="s">
        <v>116</v>
      </c>
      <c r="B1460" s="1"/>
      <c r="C1460" s="1"/>
      <c r="D1460" s="1"/>
      <c r="E1460" s="1"/>
      <c r="F1460" s="1"/>
      <c r="G1460" s="1"/>
    </row>
    <row r="1461" spans="1:7">
      <c r="A1461" s="10" t="s">
        <v>117</v>
      </c>
      <c r="B1461" s="1"/>
      <c r="C1461" s="1"/>
      <c r="D1461" s="1"/>
      <c r="E1461" s="1"/>
      <c r="F1461" s="1"/>
      <c r="G1461" s="1"/>
    </row>
    <row r="1462" spans="1:7">
      <c r="A1462" s="10" t="s">
        <v>118</v>
      </c>
      <c r="B1462" s="1"/>
      <c r="C1462" s="1"/>
      <c r="D1462" s="1"/>
      <c r="E1462" s="1"/>
      <c r="F1462" s="1"/>
      <c r="G1462" s="1"/>
    </row>
    <row r="1463" spans="1:7">
      <c r="A1463" s="10" t="s">
        <v>115</v>
      </c>
      <c r="B1463" s="1"/>
      <c r="C1463" s="1"/>
      <c r="D1463" s="1"/>
      <c r="E1463" s="1"/>
      <c r="F1463" s="1"/>
      <c r="G1463" s="1"/>
    </row>
    <row r="1464" spans="1:7">
      <c r="A1464" s="6" t="s">
        <v>29</v>
      </c>
      <c r="B1464" s="1"/>
      <c r="C1464" s="1"/>
      <c r="D1464" s="1"/>
      <c r="E1464" s="1"/>
      <c r="F1464" s="1"/>
      <c r="G1464" s="1"/>
    </row>
    <row r="1465" spans="1:7">
      <c r="A1465" s="7" t="s">
        <v>30</v>
      </c>
      <c r="B1465" s="1"/>
      <c r="C1465" s="1"/>
      <c r="D1465" s="1"/>
      <c r="E1465" s="1"/>
      <c r="F1465" s="1"/>
      <c r="G1465" s="1"/>
    </row>
    <row r="1468" spans="1:7">
      <c r="A1468" s="72" t="s">
        <v>154</v>
      </c>
      <c r="B1468" s="72"/>
      <c r="C1468" s="72"/>
      <c r="D1468" s="72"/>
      <c r="E1468" s="72"/>
      <c r="F1468" s="72"/>
      <c r="G1468" s="72"/>
    </row>
    <row r="1469" spans="1:7" ht="30" customHeight="1">
      <c r="A1469" s="71" t="s">
        <v>110</v>
      </c>
      <c r="B1469" s="71"/>
      <c r="C1469" s="71"/>
      <c r="D1469" s="71"/>
      <c r="E1469" s="71"/>
      <c r="F1469" s="71"/>
      <c r="G1469" s="71"/>
    </row>
    <row r="1470" spans="1:7">
      <c r="A1470" s="72" t="s">
        <v>20</v>
      </c>
      <c r="B1470" s="72"/>
      <c r="C1470" s="72"/>
      <c r="D1470" s="72"/>
      <c r="E1470" s="72"/>
      <c r="F1470" s="72"/>
      <c r="G1470" s="72"/>
    </row>
    <row r="1471" spans="1:7">
      <c r="A1471" s="76" t="s">
        <v>5</v>
      </c>
      <c r="B1471" s="73" t="s">
        <v>64</v>
      </c>
      <c r="C1471" s="74"/>
      <c r="D1471" s="74"/>
      <c r="E1471" s="74"/>
      <c r="F1471" s="75"/>
      <c r="G1471" s="78" t="s">
        <v>1</v>
      </c>
    </row>
    <row r="1472" spans="1:7" ht="45">
      <c r="A1472" s="77"/>
      <c r="B1472" s="34" t="s">
        <v>65</v>
      </c>
      <c r="C1472" s="34" t="s">
        <v>66</v>
      </c>
      <c r="D1472" s="34" t="s">
        <v>67</v>
      </c>
      <c r="E1472" s="34" t="s">
        <v>119</v>
      </c>
      <c r="F1472" s="35" t="s">
        <v>68</v>
      </c>
      <c r="G1472" s="79"/>
    </row>
    <row r="1473" spans="1:7">
      <c r="A1473" s="19" t="s">
        <v>6</v>
      </c>
      <c r="B1473" s="15">
        <f>+B1431-B1421</f>
        <v>1088</v>
      </c>
      <c r="C1473" s="15">
        <f t="shared" ref="C1473:G1473" si="330">+C1431-C1421</f>
        <v>115547</v>
      </c>
      <c r="D1473" s="15">
        <f t="shared" si="330"/>
        <v>52560</v>
      </c>
      <c r="E1473" s="15">
        <f t="shared" si="330"/>
        <v>11999</v>
      </c>
      <c r="F1473" s="16">
        <f t="shared" si="330"/>
        <v>126</v>
      </c>
      <c r="G1473" s="16">
        <f t="shared" si="330"/>
        <v>181320</v>
      </c>
    </row>
    <row r="1474" spans="1:7">
      <c r="A1474" s="20" t="s">
        <v>7</v>
      </c>
      <c r="B1474" s="38" t="s">
        <v>159</v>
      </c>
      <c r="C1474" s="23">
        <f t="shared" ref="C1474:G1474" si="331">+C1473/C1421*100</f>
        <v>49.529341163358907</v>
      </c>
      <c r="D1474" s="23">
        <f t="shared" si="331"/>
        <v>70.447265075259011</v>
      </c>
      <c r="E1474" s="23">
        <f t="shared" si="331"/>
        <v>6.8974437092945058</v>
      </c>
      <c r="F1474" s="57" t="s">
        <v>159</v>
      </c>
      <c r="G1474" s="24">
        <f t="shared" si="331"/>
        <v>37.629030718338448</v>
      </c>
    </row>
    <row r="1475" spans="1:7">
      <c r="A1475" s="3" t="s">
        <v>26</v>
      </c>
      <c r="B1475" s="1"/>
      <c r="C1475" s="1"/>
      <c r="D1475" s="1"/>
      <c r="E1475" s="1"/>
      <c r="F1475" s="1"/>
      <c r="G1475" s="1"/>
    </row>
    <row r="1476" spans="1:7">
      <c r="A1476" s="8" t="s">
        <v>27</v>
      </c>
      <c r="B1476" s="1"/>
      <c r="C1476" s="1"/>
      <c r="D1476" s="1"/>
      <c r="E1476" s="1"/>
      <c r="F1476" s="1"/>
      <c r="G1476" s="1"/>
    </row>
    <row r="1477" spans="1:7">
      <c r="A1477" s="10" t="s">
        <v>116</v>
      </c>
      <c r="B1477" s="1"/>
      <c r="C1477" s="1"/>
      <c r="D1477" s="1"/>
      <c r="E1477" s="1"/>
      <c r="F1477" s="1"/>
      <c r="G1477" s="1"/>
    </row>
    <row r="1478" spans="1:7">
      <c r="A1478" s="10" t="s">
        <v>117</v>
      </c>
      <c r="B1478" s="1"/>
      <c r="C1478" s="1"/>
      <c r="D1478" s="1"/>
      <c r="E1478" s="1"/>
      <c r="F1478" s="1"/>
      <c r="G1478" s="1"/>
    </row>
    <row r="1479" spans="1:7">
      <c r="A1479" s="10" t="s">
        <v>118</v>
      </c>
      <c r="B1479" s="1"/>
      <c r="C1479" s="1"/>
      <c r="D1479" s="1"/>
      <c r="E1479" s="1"/>
      <c r="F1479" s="1"/>
      <c r="G1479" s="1"/>
    </row>
    <row r="1480" spans="1:7">
      <c r="A1480" s="10" t="s">
        <v>115</v>
      </c>
      <c r="B1480" s="1"/>
      <c r="C1480" s="1"/>
      <c r="D1480" s="1"/>
      <c r="E1480" s="1"/>
      <c r="F1480" s="1"/>
      <c r="G1480" s="1"/>
    </row>
    <row r="1481" spans="1:7">
      <c r="A1481" s="6" t="s">
        <v>29</v>
      </c>
      <c r="B1481" s="1"/>
      <c r="C1481" s="1"/>
      <c r="D1481" s="1"/>
      <c r="E1481" s="1"/>
      <c r="F1481" s="1"/>
      <c r="G1481" s="1"/>
    </row>
    <row r="1482" spans="1:7">
      <c r="A1482" s="7" t="s">
        <v>30</v>
      </c>
      <c r="B1482" s="1"/>
      <c r="C1482" s="1"/>
      <c r="D1482" s="1"/>
      <c r="E1482" s="1"/>
      <c r="F1482" s="1"/>
      <c r="G1482" s="1"/>
    </row>
    <row r="1485" spans="1:7">
      <c r="A1485" s="72" t="s">
        <v>112</v>
      </c>
      <c r="B1485" s="72"/>
      <c r="C1485" s="72"/>
      <c r="D1485" s="72"/>
    </row>
    <row r="1486" spans="1:7" ht="60" customHeight="1">
      <c r="A1486" s="71" t="s">
        <v>185</v>
      </c>
      <c r="B1486" s="71"/>
      <c r="C1486" s="71"/>
      <c r="D1486" s="71"/>
    </row>
    <row r="1487" spans="1:7">
      <c r="A1487" s="43" t="s">
        <v>21</v>
      </c>
      <c r="B1487" s="44" t="s">
        <v>2</v>
      </c>
      <c r="C1487" s="45" t="s">
        <v>3</v>
      </c>
      <c r="D1487" s="45" t="s">
        <v>22</v>
      </c>
    </row>
    <row r="1488" spans="1:7">
      <c r="A1488" s="19">
        <v>2007</v>
      </c>
      <c r="B1488" s="39">
        <v>1542</v>
      </c>
      <c r="C1488" s="40">
        <v>572</v>
      </c>
      <c r="D1488" s="40">
        <v>1201</v>
      </c>
    </row>
    <row r="1489" spans="1:4">
      <c r="A1489" s="19">
        <v>2008</v>
      </c>
      <c r="B1489" s="39">
        <v>1270</v>
      </c>
      <c r="C1489" s="40">
        <v>607</v>
      </c>
      <c r="D1489" s="40">
        <v>1010</v>
      </c>
    </row>
    <row r="1490" spans="1:4">
      <c r="A1490" s="19">
        <v>2009</v>
      </c>
      <c r="B1490" s="39">
        <v>1487</v>
      </c>
      <c r="C1490" s="40">
        <v>835</v>
      </c>
      <c r="D1490" s="40">
        <v>1241</v>
      </c>
    </row>
    <row r="1491" spans="1:4">
      <c r="A1491" s="19">
        <v>2010</v>
      </c>
      <c r="B1491" s="39">
        <v>1197</v>
      </c>
      <c r="C1491" s="40">
        <v>1037</v>
      </c>
      <c r="D1491" s="40">
        <v>1140</v>
      </c>
    </row>
    <row r="1492" spans="1:4">
      <c r="A1492" s="19">
        <v>2011</v>
      </c>
      <c r="B1492" s="39">
        <v>1458</v>
      </c>
      <c r="C1492" s="40">
        <v>800</v>
      </c>
      <c r="D1492" s="40">
        <v>1223</v>
      </c>
    </row>
    <row r="1493" spans="1:4">
      <c r="A1493" s="19">
        <v>2012</v>
      </c>
      <c r="B1493" s="39">
        <v>1510</v>
      </c>
      <c r="C1493" s="40">
        <v>908</v>
      </c>
      <c r="D1493" s="40">
        <v>1293</v>
      </c>
    </row>
    <row r="1494" spans="1:4">
      <c r="A1494" s="19">
        <v>2013</v>
      </c>
      <c r="B1494" s="39">
        <v>1734</v>
      </c>
      <c r="C1494" s="40">
        <v>989</v>
      </c>
      <c r="D1494" s="40">
        <v>1477</v>
      </c>
    </row>
    <row r="1495" spans="1:4">
      <c r="A1495" s="19">
        <v>2014</v>
      </c>
      <c r="B1495" s="39">
        <v>1849</v>
      </c>
      <c r="C1495" s="40">
        <v>1037</v>
      </c>
      <c r="D1495" s="40">
        <v>1508</v>
      </c>
    </row>
    <row r="1496" spans="1:4">
      <c r="A1496" s="19">
        <v>2015</v>
      </c>
      <c r="B1496" s="39">
        <v>1898</v>
      </c>
      <c r="C1496" s="40">
        <v>1159</v>
      </c>
      <c r="D1496" s="40">
        <v>1610</v>
      </c>
    </row>
    <row r="1497" spans="1:4">
      <c r="A1497" s="19">
        <v>2016</v>
      </c>
      <c r="B1497" s="39">
        <v>2162</v>
      </c>
      <c r="C1497" s="40">
        <v>1218</v>
      </c>
      <c r="D1497" s="40">
        <v>1825</v>
      </c>
    </row>
    <row r="1498" spans="1:4">
      <c r="A1498" s="20">
        <v>2017</v>
      </c>
      <c r="B1498" s="41">
        <v>2074</v>
      </c>
      <c r="C1498" s="42">
        <v>1297</v>
      </c>
      <c r="D1498" s="42">
        <v>1760</v>
      </c>
    </row>
    <row r="1499" spans="1:4">
      <c r="A1499" s="3" t="s">
        <v>26</v>
      </c>
      <c r="B1499" s="2"/>
      <c r="C1499" s="2"/>
      <c r="D1499" s="2"/>
    </row>
    <row r="1500" spans="1:4">
      <c r="A1500" s="8" t="s">
        <v>27</v>
      </c>
      <c r="B1500" s="2"/>
      <c r="C1500" s="2"/>
      <c r="D1500" s="2"/>
    </row>
    <row r="1501" spans="1:4">
      <c r="A1501" s="6" t="s">
        <v>29</v>
      </c>
      <c r="B1501" s="2"/>
      <c r="C1501" s="2"/>
      <c r="D1501" s="2"/>
    </row>
    <row r="1502" spans="1:4">
      <c r="A1502" s="7" t="s">
        <v>30</v>
      </c>
      <c r="B1502" s="2"/>
      <c r="C1502" s="2"/>
      <c r="D1502" s="2"/>
    </row>
    <row r="1505" spans="1:7">
      <c r="A1505" s="72" t="s">
        <v>113</v>
      </c>
      <c r="B1505" s="72"/>
      <c r="C1505" s="72"/>
      <c r="D1505" s="72"/>
    </row>
    <row r="1506" spans="1:7" ht="59.25" customHeight="1">
      <c r="A1506" s="71" t="s">
        <v>185</v>
      </c>
      <c r="B1506" s="71"/>
      <c r="C1506" s="71"/>
      <c r="D1506" s="71"/>
    </row>
    <row r="1507" spans="1:7">
      <c r="A1507" s="25" t="s">
        <v>20</v>
      </c>
      <c r="B1507" s="25"/>
      <c r="C1507" s="25"/>
      <c r="D1507" s="25"/>
    </row>
    <row r="1508" spans="1:7">
      <c r="A1508" s="43" t="s">
        <v>5</v>
      </c>
      <c r="B1508" s="44" t="s">
        <v>2</v>
      </c>
      <c r="C1508" s="45" t="s">
        <v>3</v>
      </c>
      <c r="D1508" s="45" t="s">
        <v>22</v>
      </c>
    </row>
    <row r="1509" spans="1:7">
      <c r="A1509" s="19" t="s">
        <v>6</v>
      </c>
      <c r="B1509" s="39">
        <f>+B1498-B1488</f>
        <v>532</v>
      </c>
      <c r="C1509" s="40">
        <f t="shared" ref="C1509:D1509" si="332">+C1498-C1488</f>
        <v>725</v>
      </c>
      <c r="D1509" s="40">
        <f t="shared" si="332"/>
        <v>559</v>
      </c>
    </row>
    <row r="1510" spans="1:7">
      <c r="A1510" s="20" t="s">
        <v>7</v>
      </c>
      <c r="B1510" s="23">
        <f>+B1509/B1488*100</f>
        <v>34.500648508430608</v>
      </c>
      <c r="C1510" s="24">
        <f t="shared" ref="C1510:D1510" si="333">+C1509/C1488*100</f>
        <v>126.74825174825175</v>
      </c>
      <c r="D1510" s="24">
        <f t="shared" si="333"/>
        <v>46.54454621149042</v>
      </c>
    </row>
    <row r="1511" spans="1:7">
      <c r="A1511" s="3" t="s">
        <v>26</v>
      </c>
      <c r="B1511" s="1"/>
      <c r="C1511" s="1"/>
      <c r="D1511" s="1"/>
    </row>
    <row r="1512" spans="1:7">
      <c r="A1512" s="8" t="s">
        <v>27</v>
      </c>
      <c r="B1512" s="1"/>
      <c r="C1512" s="1"/>
      <c r="D1512" s="1"/>
    </row>
    <row r="1513" spans="1:7">
      <c r="A1513" s="6" t="s">
        <v>29</v>
      </c>
      <c r="B1513" s="1"/>
      <c r="C1513" s="1"/>
      <c r="D1513" s="1"/>
    </row>
    <row r="1514" spans="1:7">
      <c r="A1514" s="7" t="s">
        <v>30</v>
      </c>
      <c r="B1514" s="1"/>
      <c r="C1514" s="1"/>
      <c r="D1514" s="1"/>
    </row>
    <row r="1517" spans="1:7">
      <c r="A1517" s="72" t="s">
        <v>155</v>
      </c>
      <c r="B1517" s="72"/>
      <c r="C1517" s="72"/>
      <c r="D1517" s="72"/>
      <c r="E1517" s="72"/>
      <c r="F1517" s="72"/>
      <c r="G1517" s="72"/>
    </row>
    <row r="1518" spans="1:7" ht="30" customHeight="1">
      <c r="A1518" s="71" t="s">
        <v>186</v>
      </c>
      <c r="B1518" s="71"/>
      <c r="C1518" s="71"/>
      <c r="D1518" s="71"/>
      <c r="E1518" s="71"/>
      <c r="F1518" s="71"/>
      <c r="G1518" s="71"/>
    </row>
    <row r="1519" spans="1:7" ht="30">
      <c r="A1519" s="47" t="s">
        <v>21</v>
      </c>
      <c r="B1519" s="30" t="s">
        <v>23</v>
      </c>
      <c r="C1519" s="30" t="s">
        <v>11</v>
      </c>
      <c r="D1519" s="30" t="s">
        <v>12</v>
      </c>
      <c r="E1519" s="30" t="s">
        <v>13</v>
      </c>
      <c r="F1519" s="31" t="s">
        <v>14</v>
      </c>
      <c r="G1519" s="31" t="s">
        <v>22</v>
      </c>
    </row>
    <row r="1520" spans="1:7">
      <c r="A1520" s="19">
        <v>2007</v>
      </c>
      <c r="B1520" s="58">
        <v>361</v>
      </c>
      <c r="C1520" s="58">
        <v>504</v>
      </c>
      <c r="D1520" s="58">
        <v>700</v>
      </c>
      <c r="E1520" s="58">
        <v>1173</v>
      </c>
      <c r="F1520" s="59">
        <v>3482</v>
      </c>
      <c r="G1520" s="40">
        <v>1201</v>
      </c>
    </row>
    <row r="1521" spans="1:7">
      <c r="A1521" s="19">
        <v>2008</v>
      </c>
      <c r="B1521" s="58">
        <v>365</v>
      </c>
      <c r="C1521" s="58">
        <v>611</v>
      </c>
      <c r="D1521" s="58">
        <v>913</v>
      </c>
      <c r="E1521" s="58">
        <v>1053</v>
      </c>
      <c r="F1521" s="59">
        <v>2015</v>
      </c>
      <c r="G1521" s="40">
        <v>1010</v>
      </c>
    </row>
    <row r="1522" spans="1:7" ht="17.25">
      <c r="A1522" s="19">
        <v>2009</v>
      </c>
      <c r="B1522" s="58">
        <v>532</v>
      </c>
      <c r="C1522" s="58">
        <v>591</v>
      </c>
      <c r="D1522" s="58">
        <v>957</v>
      </c>
      <c r="E1522" s="58">
        <v>1288</v>
      </c>
      <c r="F1522" s="65" t="s">
        <v>164</v>
      </c>
      <c r="G1522" s="40">
        <v>1241</v>
      </c>
    </row>
    <row r="1523" spans="1:7">
      <c r="A1523" s="19">
        <v>2010</v>
      </c>
      <c r="B1523" s="58">
        <v>281</v>
      </c>
      <c r="C1523" s="58">
        <v>600</v>
      </c>
      <c r="D1523" s="58">
        <v>890</v>
      </c>
      <c r="E1523" s="58">
        <v>1146</v>
      </c>
      <c r="F1523" s="59">
        <v>2951</v>
      </c>
      <c r="G1523" s="40">
        <v>1140</v>
      </c>
    </row>
    <row r="1524" spans="1:7" ht="17.25">
      <c r="A1524" s="19">
        <v>2011</v>
      </c>
      <c r="B1524" s="58">
        <v>395</v>
      </c>
      <c r="C1524" s="58">
        <v>658</v>
      </c>
      <c r="D1524" s="58">
        <v>1015</v>
      </c>
      <c r="E1524" s="64" t="s">
        <v>163</v>
      </c>
      <c r="F1524" s="59">
        <v>2622</v>
      </c>
      <c r="G1524" s="40">
        <v>1223</v>
      </c>
    </row>
    <row r="1525" spans="1:7">
      <c r="A1525" s="19">
        <v>2012</v>
      </c>
      <c r="B1525" s="58">
        <v>548</v>
      </c>
      <c r="C1525" s="58">
        <v>669</v>
      </c>
      <c r="D1525" s="58">
        <v>1037</v>
      </c>
      <c r="E1525" s="58">
        <v>1761</v>
      </c>
      <c r="F1525" s="59">
        <v>2729</v>
      </c>
      <c r="G1525" s="40">
        <v>1293</v>
      </c>
    </row>
    <row r="1526" spans="1:7">
      <c r="A1526" s="19">
        <v>2013</v>
      </c>
      <c r="B1526" s="58">
        <v>778</v>
      </c>
      <c r="C1526" s="58">
        <v>775</v>
      </c>
      <c r="D1526" s="58">
        <v>1077</v>
      </c>
      <c r="E1526" s="58">
        <v>1732</v>
      </c>
      <c r="F1526" s="59">
        <v>3423</v>
      </c>
      <c r="G1526" s="40">
        <v>1477</v>
      </c>
    </row>
    <row r="1527" spans="1:7">
      <c r="A1527" s="19">
        <v>2014</v>
      </c>
      <c r="B1527" s="58">
        <v>523</v>
      </c>
      <c r="C1527" s="58">
        <v>760</v>
      </c>
      <c r="D1527" s="58">
        <v>1147</v>
      </c>
      <c r="E1527" s="58">
        <v>1353</v>
      </c>
      <c r="F1527" s="59">
        <v>3643</v>
      </c>
      <c r="G1527" s="40">
        <v>1508</v>
      </c>
    </row>
    <row r="1528" spans="1:7">
      <c r="A1528" s="19">
        <v>2015</v>
      </c>
      <c r="B1528" s="58">
        <v>536</v>
      </c>
      <c r="C1528" s="58">
        <v>777</v>
      </c>
      <c r="D1528" s="58">
        <v>1217</v>
      </c>
      <c r="E1528" s="58">
        <v>1910</v>
      </c>
      <c r="F1528" s="59">
        <v>3584</v>
      </c>
      <c r="G1528" s="40">
        <v>1610</v>
      </c>
    </row>
    <row r="1529" spans="1:7">
      <c r="A1529" s="19">
        <v>2016</v>
      </c>
      <c r="B1529" s="58">
        <v>486</v>
      </c>
      <c r="C1529" s="58">
        <v>959</v>
      </c>
      <c r="D1529" s="58">
        <v>1363</v>
      </c>
      <c r="E1529" s="58">
        <v>1672</v>
      </c>
      <c r="F1529" s="59">
        <v>4046</v>
      </c>
      <c r="G1529" s="40">
        <v>1825</v>
      </c>
    </row>
    <row r="1530" spans="1:7">
      <c r="A1530" s="20">
        <v>2017</v>
      </c>
      <c r="B1530" s="61">
        <v>651</v>
      </c>
      <c r="C1530" s="61">
        <v>858</v>
      </c>
      <c r="D1530" s="61">
        <v>1357</v>
      </c>
      <c r="E1530" s="61">
        <v>1849</v>
      </c>
      <c r="F1530" s="62">
        <v>3442</v>
      </c>
      <c r="G1530" s="42">
        <v>1760</v>
      </c>
    </row>
    <row r="1531" spans="1:7">
      <c r="A1531" s="3" t="s">
        <v>26</v>
      </c>
      <c r="B1531" s="11"/>
      <c r="C1531" s="11"/>
      <c r="D1531" s="11"/>
      <c r="E1531" s="11"/>
      <c r="F1531" s="11"/>
      <c r="G1531" s="2"/>
    </row>
    <row r="1532" spans="1:7">
      <c r="A1532" s="9" t="s">
        <v>32</v>
      </c>
      <c r="B1532" s="11"/>
      <c r="C1532" s="11"/>
      <c r="D1532" s="11"/>
      <c r="E1532" s="11"/>
      <c r="F1532" s="11"/>
      <c r="G1532" s="2"/>
    </row>
    <row r="1533" spans="1:7">
      <c r="A1533" s="8" t="s">
        <v>27</v>
      </c>
      <c r="B1533" s="11"/>
      <c r="C1533" s="11"/>
      <c r="D1533" s="11"/>
      <c r="E1533" s="11"/>
      <c r="F1533" s="11"/>
      <c r="G1533" s="2"/>
    </row>
    <row r="1534" spans="1:7">
      <c r="A1534" s="8" t="s">
        <v>160</v>
      </c>
      <c r="B1534" s="11"/>
      <c r="C1534" s="11"/>
      <c r="D1534" s="11"/>
      <c r="E1534" s="11"/>
      <c r="F1534" s="11"/>
      <c r="G1534" s="2"/>
    </row>
    <row r="1535" spans="1:7">
      <c r="A1535" s="6" t="s">
        <v>29</v>
      </c>
      <c r="B1535" s="11"/>
      <c r="C1535" s="11"/>
      <c r="D1535" s="11"/>
      <c r="E1535" s="11"/>
      <c r="F1535" s="11"/>
      <c r="G1535" s="2"/>
    </row>
    <row r="1536" spans="1:7">
      <c r="A1536" s="7" t="s">
        <v>30</v>
      </c>
      <c r="B1536" s="11"/>
      <c r="C1536" s="11"/>
      <c r="D1536" s="11"/>
      <c r="E1536" s="11"/>
      <c r="F1536" s="11"/>
      <c r="G1536" s="2"/>
    </row>
    <row r="1539" spans="1:7">
      <c r="A1539" s="72" t="s">
        <v>156</v>
      </c>
      <c r="B1539" s="72"/>
      <c r="C1539" s="72"/>
      <c r="D1539" s="72"/>
      <c r="E1539" s="72"/>
      <c r="F1539" s="72"/>
      <c r="G1539" s="72"/>
    </row>
    <row r="1540" spans="1:7" ht="30" customHeight="1">
      <c r="A1540" s="71" t="s">
        <v>186</v>
      </c>
      <c r="B1540" s="71"/>
      <c r="C1540" s="71"/>
      <c r="D1540" s="71"/>
      <c r="E1540" s="71"/>
      <c r="F1540" s="71"/>
      <c r="G1540" s="71"/>
    </row>
    <row r="1541" spans="1:7" ht="15" customHeight="1">
      <c r="A1541" s="70" t="s">
        <v>20</v>
      </c>
      <c r="B1541" s="70"/>
      <c r="C1541" s="70"/>
      <c r="D1541" s="70"/>
      <c r="E1541" s="70"/>
      <c r="F1541" s="70"/>
      <c r="G1541" s="70"/>
    </row>
    <row r="1542" spans="1:7" ht="30">
      <c r="A1542" s="54" t="s">
        <v>5</v>
      </c>
      <c r="B1542" s="30" t="s">
        <v>23</v>
      </c>
      <c r="C1542" s="30" t="s">
        <v>11</v>
      </c>
      <c r="D1542" s="30" t="s">
        <v>12</v>
      </c>
      <c r="E1542" s="30" t="s">
        <v>13</v>
      </c>
      <c r="F1542" s="31" t="s">
        <v>14</v>
      </c>
      <c r="G1542" s="31" t="s">
        <v>22</v>
      </c>
    </row>
    <row r="1543" spans="1:7">
      <c r="A1543" s="19" t="s">
        <v>6</v>
      </c>
      <c r="B1543" s="39">
        <f>+B1530-B1520</f>
        <v>290</v>
      </c>
      <c r="C1543" s="39">
        <f t="shared" ref="C1543:G1543" si="334">+C1530-C1520</f>
        <v>354</v>
      </c>
      <c r="D1543" s="39">
        <f t="shared" si="334"/>
        <v>657</v>
      </c>
      <c r="E1543" s="39">
        <f t="shared" si="334"/>
        <v>676</v>
      </c>
      <c r="F1543" s="40">
        <f t="shared" si="334"/>
        <v>-40</v>
      </c>
      <c r="G1543" s="40">
        <f t="shared" si="334"/>
        <v>559</v>
      </c>
    </row>
    <row r="1544" spans="1:7">
      <c r="A1544" s="20" t="s">
        <v>7</v>
      </c>
      <c r="B1544" s="23">
        <f>+B1543/B1520*100</f>
        <v>80.332409972299175</v>
      </c>
      <c r="C1544" s="23">
        <f t="shared" ref="C1544:G1544" si="335">+C1543/C1520*100</f>
        <v>70.238095238095227</v>
      </c>
      <c r="D1544" s="23">
        <f t="shared" si="335"/>
        <v>93.857142857142861</v>
      </c>
      <c r="E1544" s="23">
        <f t="shared" si="335"/>
        <v>57.630008525149194</v>
      </c>
      <c r="F1544" s="24">
        <f t="shared" si="335"/>
        <v>-1.1487650775416427</v>
      </c>
      <c r="G1544" s="24">
        <f t="shared" si="335"/>
        <v>46.54454621149042</v>
      </c>
    </row>
    <row r="1545" spans="1:7">
      <c r="A1545" s="3" t="s">
        <v>26</v>
      </c>
      <c r="B1545" s="1"/>
      <c r="C1545" s="1"/>
      <c r="D1545" s="1"/>
      <c r="E1545" s="1"/>
      <c r="F1545" s="1"/>
      <c r="G1545" s="1"/>
    </row>
    <row r="1546" spans="1:7">
      <c r="A1546" s="9" t="s">
        <v>32</v>
      </c>
      <c r="B1546" s="1"/>
      <c r="C1546" s="1"/>
      <c r="D1546" s="1"/>
      <c r="E1546" s="1"/>
      <c r="F1546" s="1"/>
      <c r="G1546" s="1"/>
    </row>
    <row r="1547" spans="1:7">
      <c r="A1547" s="8" t="s">
        <v>27</v>
      </c>
      <c r="B1547" s="1"/>
      <c r="C1547" s="1"/>
      <c r="D1547" s="1"/>
      <c r="E1547" s="1"/>
      <c r="F1547" s="1"/>
      <c r="G1547" s="1"/>
    </row>
    <row r="1548" spans="1:7">
      <c r="A1548" s="6" t="s">
        <v>29</v>
      </c>
      <c r="B1548" s="1"/>
      <c r="C1548" s="1"/>
      <c r="D1548" s="1"/>
      <c r="E1548" s="1"/>
      <c r="F1548" s="1"/>
      <c r="G1548" s="1"/>
    </row>
    <row r="1549" spans="1:7">
      <c r="A1549" s="7" t="s">
        <v>30</v>
      </c>
      <c r="B1549" s="1"/>
      <c r="C1549" s="1"/>
      <c r="D1549" s="1"/>
      <c r="E1549" s="1"/>
      <c r="F1549" s="1"/>
      <c r="G1549" s="1"/>
    </row>
    <row r="1552" spans="1:7">
      <c r="A1552" s="72" t="s">
        <v>157</v>
      </c>
      <c r="B1552" s="72"/>
      <c r="C1552" s="72"/>
      <c r="D1552" s="72"/>
      <c r="E1552" s="72"/>
      <c r="F1552" s="72"/>
      <c r="G1552" s="72"/>
    </row>
    <row r="1553" spans="1:7" ht="30" customHeight="1">
      <c r="A1553" s="71" t="s">
        <v>187</v>
      </c>
      <c r="B1553" s="71"/>
      <c r="C1553" s="71"/>
      <c r="D1553" s="71"/>
      <c r="E1553" s="71"/>
      <c r="F1553" s="71"/>
      <c r="G1553" s="71"/>
    </row>
    <row r="1554" spans="1:7">
      <c r="A1554" s="47" t="s">
        <v>21</v>
      </c>
      <c r="B1554" s="30" t="s">
        <v>39</v>
      </c>
      <c r="C1554" s="30" t="s">
        <v>40</v>
      </c>
      <c r="D1554" s="30" t="s">
        <v>17</v>
      </c>
      <c r="E1554" s="30" t="s">
        <v>18</v>
      </c>
      <c r="F1554" s="31" t="s">
        <v>41</v>
      </c>
      <c r="G1554" s="31" t="s">
        <v>22</v>
      </c>
    </row>
    <row r="1555" spans="1:7" ht="17.25">
      <c r="A1555" s="19">
        <v>2007</v>
      </c>
      <c r="B1555" s="64" t="s">
        <v>165</v>
      </c>
      <c r="C1555" s="64" t="s">
        <v>166</v>
      </c>
      <c r="D1555" s="64" t="s">
        <v>169</v>
      </c>
      <c r="E1555" s="39">
        <v>660</v>
      </c>
      <c r="F1555" s="40">
        <v>1699</v>
      </c>
      <c r="G1555" s="40">
        <v>1201</v>
      </c>
    </row>
    <row r="1556" spans="1:7" ht="17.25">
      <c r="A1556" s="19">
        <v>2008</v>
      </c>
      <c r="B1556" s="64">
        <v>449</v>
      </c>
      <c r="C1556" s="64">
        <v>666</v>
      </c>
      <c r="D1556" s="64" t="s">
        <v>170</v>
      </c>
      <c r="E1556" s="39">
        <v>673</v>
      </c>
      <c r="F1556" s="40">
        <v>1319</v>
      </c>
      <c r="G1556" s="40">
        <v>1010</v>
      </c>
    </row>
    <row r="1557" spans="1:7" ht="17.25">
      <c r="A1557" s="19">
        <v>2009</v>
      </c>
      <c r="B1557" s="64">
        <v>942</v>
      </c>
      <c r="C1557" s="64" t="s">
        <v>167</v>
      </c>
      <c r="D1557" s="64">
        <v>720</v>
      </c>
      <c r="E1557" s="39">
        <v>853</v>
      </c>
      <c r="F1557" s="40">
        <v>1525</v>
      </c>
      <c r="G1557" s="40">
        <v>1241</v>
      </c>
    </row>
    <row r="1558" spans="1:7" ht="17.25">
      <c r="A1558" s="19">
        <v>2010</v>
      </c>
      <c r="B1558" s="64">
        <v>517</v>
      </c>
      <c r="C1558" s="64" t="s">
        <v>168</v>
      </c>
      <c r="D1558" s="64">
        <v>963</v>
      </c>
      <c r="E1558" s="39">
        <v>923</v>
      </c>
      <c r="F1558" s="40">
        <v>1419</v>
      </c>
      <c r="G1558" s="40">
        <v>1140</v>
      </c>
    </row>
    <row r="1559" spans="1:7">
      <c r="A1559" s="19">
        <v>2011</v>
      </c>
      <c r="B1559" s="64">
        <v>705</v>
      </c>
      <c r="C1559" s="64">
        <v>814</v>
      </c>
      <c r="D1559" s="64">
        <v>1159</v>
      </c>
      <c r="E1559" s="39">
        <v>1013</v>
      </c>
      <c r="F1559" s="40">
        <v>1539</v>
      </c>
      <c r="G1559" s="40">
        <v>1223</v>
      </c>
    </row>
    <row r="1560" spans="1:7" ht="17.25">
      <c r="A1560" s="19">
        <v>2012</v>
      </c>
      <c r="B1560" s="64">
        <v>647</v>
      </c>
      <c r="C1560" s="64">
        <v>1024</v>
      </c>
      <c r="D1560" s="64" t="s">
        <v>171</v>
      </c>
      <c r="E1560" s="39">
        <v>803</v>
      </c>
      <c r="F1560" s="40">
        <v>1696</v>
      </c>
      <c r="G1560" s="40">
        <v>1293</v>
      </c>
    </row>
    <row r="1561" spans="1:7">
      <c r="A1561" s="19">
        <v>2013</v>
      </c>
      <c r="B1561" s="64">
        <v>1030</v>
      </c>
      <c r="C1561" s="64">
        <v>1476</v>
      </c>
      <c r="D1561" s="64">
        <v>1920</v>
      </c>
      <c r="E1561" s="39">
        <v>829</v>
      </c>
      <c r="F1561" s="40">
        <v>1843</v>
      </c>
      <c r="G1561" s="40">
        <v>1477</v>
      </c>
    </row>
    <row r="1562" spans="1:7">
      <c r="A1562" s="19">
        <v>2014</v>
      </c>
      <c r="B1562" s="64">
        <v>1739</v>
      </c>
      <c r="C1562" s="64">
        <v>1599</v>
      </c>
      <c r="D1562" s="64">
        <v>1699</v>
      </c>
      <c r="E1562" s="39">
        <v>956</v>
      </c>
      <c r="F1562" s="40">
        <v>1751</v>
      </c>
      <c r="G1562" s="40">
        <v>1508</v>
      </c>
    </row>
    <row r="1563" spans="1:7">
      <c r="A1563" s="19">
        <v>2015</v>
      </c>
      <c r="B1563" s="64">
        <v>1333</v>
      </c>
      <c r="C1563" s="64">
        <v>1544</v>
      </c>
      <c r="D1563" s="64">
        <v>1567</v>
      </c>
      <c r="E1563" s="39">
        <v>1201</v>
      </c>
      <c r="F1563" s="40">
        <v>1896</v>
      </c>
      <c r="G1563" s="40">
        <v>1610</v>
      </c>
    </row>
    <row r="1564" spans="1:7">
      <c r="A1564" s="19">
        <v>2016</v>
      </c>
      <c r="B1564" s="64">
        <v>963</v>
      </c>
      <c r="C1564" s="64">
        <v>2137</v>
      </c>
      <c r="D1564" s="64">
        <v>2255</v>
      </c>
      <c r="E1564" s="39">
        <v>1278</v>
      </c>
      <c r="F1564" s="40">
        <v>2128</v>
      </c>
      <c r="G1564" s="40">
        <v>1825</v>
      </c>
    </row>
    <row r="1565" spans="1:7" ht="17.25">
      <c r="A1565" s="20">
        <v>2017</v>
      </c>
      <c r="B1565" s="66" t="s">
        <v>172</v>
      </c>
      <c r="C1565" s="66">
        <v>1675</v>
      </c>
      <c r="D1565" s="66">
        <v>1621</v>
      </c>
      <c r="E1565" s="41">
        <v>1372</v>
      </c>
      <c r="F1565" s="42">
        <v>1949</v>
      </c>
      <c r="G1565" s="42">
        <v>1760</v>
      </c>
    </row>
    <row r="1566" spans="1:7">
      <c r="A1566" s="3" t="s">
        <v>26</v>
      </c>
      <c r="B1566" s="11"/>
      <c r="C1566" s="2"/>
      <c r="D1566" s="2"/>
      <c r="E1566" s="2"/>
      <c r="F1566" s="2"/>
      <c r="G1566" s="2"/>
    </row>
    <row r="1567" spans="1:7">
      <c r="A1567" s="8" t="s">
        <v>27</v>
      </c>
      <c r="B1567" s="11"/>
      <c r="C1567" s="2"/>
      <c r="D1567" s="2"/>
      <c r="E1567" s="2"/>
      <c r="F1567" s="2"/>
      <c r="G1567" s="2"/>
    </row>
    <row r="1568" spans="1:7">
      <c r="A1568" s="8" t="s">
        <v>160</v>
      </c>
      <c r="B1568" s="11"/>
      <c r="C1568" s="2"/>
      <c r="D1568" s="2"/>
      <c r="E1568" s="2"/>
      <c r="F1568" s="2"/>
      <c r="G1568" s="2"/>
    </row>
    <row r="1569" spans="1:7">
      <c r="A1569" s="6" t="s">
        <v>29</v>
      </c>
      <c r="B1569" s="11"/>
      <c r="C1569" s="2"/>
      <c r="D1569" s="2"/>
      <c r="E1569" s="2"/>
      <c r="F1569" s="2"/>
      <c r="G1569" s="2"/>
    </row>
    <row r="1570" spans="1:7">
      <c r="A1570" s="7" t="s">
        <v>30</v>
      </c>
      <c r="B1570" s="11"/>
      <c r="C1570" s="2"/>
      <c r="D1570" s="2"/>
      <c r="E1570" s="2"/>
      <c r="F1570" s="2"/>
      <c r="G1570" s="2"/>
    </row>
    <row r="1573" spans="1:7">
      <c r="A1573" s="72" t="s">
        <v>158</v>
      </c>
      <c r="B1573" s="72"/>
      <c r="C1573" s="72"/>
      <c r="D1573" s="72"/>
      <c r="E1573" s="72"/>
      <c r="F1573" s="72"/>
      <c r="G1573" s="72"/>
    </row>
    <row r="1574" spans="1:7" ht="30" customHeight="1">
      <c r="A1574" s="71" t="s">
        <v>181</v>
      </c>
      <c r="B1574" s="71"/>
      <c r="C1574" s="71"/>
      <c r="D1574" s="71"/>
      <c r="E1574" s="71"/>
      <c r="F1574" s="71"/>
      <c r="G1574" s="71"/>
    </row>
    <row r="1575" spans="1:7" ht="12" customHeight="1">
      <c r="A1575" s="70" t="s">
        <v>20</v>
      </c>
      <c r="B1575" s="70"/>
      <c r="C1575" s="70"/>
      <c r="D1575" s="70"/>
      <c r="E1575" s="70"/>
      <c r="F1575" s="70"/>
      <c r="G1575" s="70"/>
    </row>
    <row r="1576" spans="1:7">
      <c r="A1576" s="54" t="s">
        <v>5</v>
      </c>
      <c r="B1576" s="30" t="s">
        <v>39</v>
      </c>
      <c r="C1576" s="30" t="s">
        <v>40</v>
      </c>
      <c r="D1576" s="30" t="s">
        <v>17</v>
      </c>
      <c r="E1576" s="30" t="s">
        <v>18</v>
      </c>
      <c r="F1576" s="31" t="s">
        <v>41</v>
      </c>
      <c r="G1576" s="31" t="s">
        <v>22</v>
      </c>
    </row>
    <row r="1577" spans="1:7">
      <c r="A1577" s="19" t="s">
        <v>6</v>
      </c>
      <c r="B1577" s="39">
        <f>1985-484</f>
        <v>1501</v>
      </c>
      <c r="C1577" s="39">
        <f>1675-1426</f>
        <v>249</v>
      </c>
      <c r="D1577" s="39">
        <f>1621-1168</f>
        <v>453</v>
      </c>
      <c r="E1577" s="39">
        <f>+E1565-E1555</f>
        <v>712</v>
      </c>
      <c r="F1577" s="40">
        <f>+F1565-F1555</f>
        <v>250</v>
      </c>
      <c r="G1577" s="40">
        <f>+G1565-G1555</f>
        <v>559</v>
      </c>
    </row>
    <row r="1578" spans="1:7">
      <c r="A1578" s="20" t="s">
        <v>7</v>
      </c>
      <c r="B1578" s="23">
        <f>+B1577/484*100</f>
        <v>310.12396694214874</v>
      </c>
      <c r="C1578" s="23">
        <f>+C1577/1426*100</f>
        <v>17.461430575035063</v>
      </c>
      <c r="D1578" s="23">
        <f>+D1577/1168*100</f>
        <v>38.784246575342465</v>
      </c>
      <c r="E1578" s="23">
        <f>+E1577/E1555*100</f>
        <v>107.87878787878789</v>
      </c>
      <c r="F1578" s="24">
        <f>+F1577/F1555*100</f>
        <v>14.714537963507945</v>
      </c>
      <c r="G1578" s="24">
        <f>+G1577/G1555*100</f>
        <v>46.54454621149042</v>
      </c>
    </row>
    <row r="1579" spans="1:7">
      <c r="A1579" s="3" t="s">
        <v>26</v>
      </c>
    </row>
    <row r="1580" spans="1:7">
      <c r="A1580" s="8" t="s">
        <v>27</v>
      </c>
    </row>
    <row r="1581" spans="1:7">
      <c r="A1581" s="6" t="s">
        <v>29</v>
      </c>
    </row>
    <row r="1582" spans="1:7">
      <c r="A1582" s="7" t="s">
        <v>30</v>
      </c>
    </row>
  </sheetData>
  <mergeCells count="435">
    <mergeCell ref="A1:J1"/>
    <mergeCell ref="A2:J2"/>
    <mergeCell ref="A3:A4"/>
    <mergeCell ref="B3:D3"/>
    <mergeCell ref="E3:G3"/>
    <mergeCell ref="H3:J3"/>
    <mergeCell ref="A24:J24"/>
    <mergeCell ref="A25:J25"/>
    <mergeCell ref="A26:J26"/>
    <mergeCell ref="A27:A28"/>
    <mergeCell ref="B27:D27"/>
    <mergeCell ref="E27:G27"/>
    <mergeCell ref="H27:J27"/>
    <mergeCell ref="A48:J48"/>
    <mergeCell ref="A49:J49"/>
    <mergeCell ref="A50:J50"/>
    <mergeCell ref="A51:A52"/>
    <mergeCell ref="B51:D51"/>
    <mergeCell ref="E51:G51"/>
    <mergeCell ref="H51:J51"/>
    <mergeCell ref="A63:J63"/>
    <mergeCell ref="A64:J64"/>
    <mergeCell ref="A65:A66"/>
    <mergeCell ref="B65:D65"/>
    <mergeCell ref="E65:G65"/>
    <mergeCell ref="H65:J65"/>
    <mergeCell ref="A86:J86"/>
    <mergeCell ref="A87:J87"/>
    <mergeCell ref="A88:J88"/>
    <mergeCell ref="A89:A90"/>
    <mergeCell ref="B89:D89"/>
    <mergeCell ref="E89:G89"/>
    <mergeCell ref="H89:J89"/>
    <mergeCell ref="A110:J110"/>
    <mergeCell ref="A111:J111"/>
    <mergeCell ref="A112:J112"/>
    <mergeCell ref="A113:A114"/>
    <mergeCell ref="B113:D113"/>
    <mergeCell ref="E113:G113"/>
    <mergeCell ref="H113:J113"/>
    <mergeCell ref="A125:S125"/>
    <mergeCell ref="A126:S126"/>
    <mergeCell ref="A127:A128"/>
    <mergeCell ref="B127:D127"/>
    <mergeCell ref="E127:G127"/>
    <mergeCell ref="H127:J127"/>
    <mergeCell ref="K127:M127"/>
    <mergeCell ref="N127:P127"/>
    <mergeCell ref="Q127:S127"/>
    <mergeCell ref="A147:S147"/>
    <mergeCell ref="A148:S148"/>
    <mergeCell ref="A149:S149"/>
    <mergeCell ref="A150:A151"/>
    <mergeCell ref="B150:D150"/>
    <mergeCell ref="E150:G150"/>
    <mergeCell ref="H150:J150"/>
    <mergeCell ref="K150:M150"/>
    <mergeCell ref="N150:P150"/>
    <mergeCell ref="Q150:S150"/>
    <mergeCell ref="A170:S170"/>
    <mergeCell ref="A171:S171"/>
    <mergeCell ref="A172:S172"/>
    <mergeCell ref="A173:A174"/>
    <mergeCell ref="B173:D173"/>
    <mergeCell ref="E173:G173"/>
    <mergeCell ref="H173:J173"/>
    <mergeCell ref="K173:M173"/>
    <mergeCell ref="N173:P173"/>
    <mergeCell ref="Q173:S173"/>
    <mergeCell ref="A184:S184"/>
    <mergeCell ref="A185:S185"/>
    <mergeCell ref="A186:A187"/>
    <mergeCell ref="B186:G186"/>
    <mergeCell ref="H186:M186"/>
    <mergeCell ref="N186:S186"/>
    <mergeCell ref="A206:S206"/>
    <mergeCell ref="A207:S207"/>
    <mergeCell ref="A208:S208"/>
    <mergeCell ref="A209:A210"/>
    <mergeCell ref="B209:G209"/>
    <mergeCell ref="H209:M209"/>
    <mergeCell ref="N209:S209"/>
    <mergeCell ref="A229:S229"/>
    <mergeCell ref="A230:S230"/>
    <mergeCell ref="A231:S231"/>
    <mergeCell ref="A232:A233"/>
    <mergeCell ref="B232:G232"/>
    <mergeCell ref="H232:M232"/>
    <mergeCell ref="N232:S232"/>
    <mergeCell ref="A243:G243"/>
    <mergeCell ref="A244:G244"/>
    <mergeCell ref="A245:A246"/>
    <mergeCell ref="B245:F245"/>
    <mergeCell ref="G245:G246"/>
    <mergeCell ref="A267:G267"/>
    <mergeCell ref="A268:G268"/>
    <mergeCell ref="A269:G269"/>
    <mergeCell ref="A270:A271"/>
    <mergeCell ref="B270:F270"/>
    <mergeCell ref="G270:G271"/>
    <mergeCell ref="A292:G292"/>
    <mergeCell ref="A293:G293"/>
    <mergeCell ref="A294:G294"/>
    <mergeCell ref="A295:A296"/>
    <mergeCell ref="B295:F295"/>
    <mergeCell ref="G295:G296"/>
    <mergeCell ref="A308:F308"/>
    <mergeCell ref="A309:F309"/>
    <mergeCell ref="A328:F328"/>
    <mergeCell ref="A329:F329"/>
    <mergeCell ref="A330:F330"/>
    <mergeCell ref="A349:F349"/>
    <mergeCell ref="A350:F350"/>
    <mergeCell ref="A351:F351"/>
    <mergeCell ref="A361:G361"/>
    <mergeCell ref="A362:G362"/>
    <mergeCell ref="A363:A364"/>
    <mergeCell ref="B363:F363"/>
    <mergeCell ref="G363:G364"/>
    <mergeCell ref="A386:G386"/>
    <mergeCell ref="A387:G387"/>
    <mergeCell ref="A388:G388"/>
    <mergeCell ref="A389:A390"/>
    <mergeCell ref="B389:F389"/>
    <mergeCell ref="G389:G390"/>
    <mergeCell ref="A412:G412"/>
    <mergeCell ref="A413:G413"/>
    <mergeCell ref="A414:G414"/>
    <mergeCell ref="A415:A416"/>
    <mergeCell ref="G415:G416"/>
    <mergeCell ref="A429:D429"/>
    <mergeCell ref="A430:D430"/>
    <mergeCell ref="A449:D449"/>
    <mergeCell ref="A450:D450"/>
    <mergeCell ref="A461:G461"/>
    <mergeCell ref="A462:G462"/>
    <mergeCell ref="A483:G483"/>
    <mergeCell ref="A484:G484"/>
    <mergeCell ref="A496:G496"/>
    <mergeCell ref="A497:G497"/>
    <mergeCell ref="A516:G516"/>
    <mergeCell ref="A517:G517"/>
    <mergeCell ref="A528:J528"/>
    <mergeCell ref="A529:J529"/>
    <mergeCell ref="A530:A531"/>
    <mergeCell ref="B530:D530"/>
    <mergeCell ref="E530:G530"/>
    <mergeCell ref="H530:J530"/>
    <mergeCell ref="A485:G485"/>
    <mergeCell ref="A518:G518"/>
    <mergeCell ref="A551:J551"/>
    <mergeCell ref="A552:J552"/>
    <mergeCell ref="A553:J553"/>
    <mergeCell ref="A554:A555"/>
    <mergeCell ref="B554:D554"/>
    <mergeCell ref="E554:G554"/>
    <mergeCell ref="H554:J554"/>
    <mergeCell ref="A575:J575"/>
    <mergeCell ref="A576:J576"/>
    <mergeCell ref="A577:J577"/>
    <mergeCell ref="A578:A579"/>
    <mergeCell ref="B578:D578"/>
    <mergeCell ref="E578:G578"/>
    <mergeCell ref="H578:J578"/>
    <mergeCell ref="A590:J590"/>
    <mergeCell ref="A591:J591"/>
    <mergeCell ref="A592:A593"/>
    <mergeCell ref="B592:D592"/>
    <mergeCell ref="E592:G592"/>
    <mergeCell ref="H592:J592"/>
    <mergeCell ref="A613:J613"/>
    <mergeCell ref="A614:J614"/>
    <mergeCell ref="A615:J615"/>
    <mergeCell ref="A616:A617"/>
    <mergeCell ref="B616:D616"/>
    <mergeCell ref="E616:G616"/>
    <mergeCell ref="H616:J616"/>
    <mergeCell ref="A637:J637"/>
    <mergeCell ref="A638:J638"/>
    <mergeCell ref="A639:J639"/>
    <mergeCell ref="A640:A641"/>
    <mergeCell ref="B640:D640"/>
    <mergeCell ref="E640:G640"/>
    <mergeCell ref="H640:J640"/>
    <mergeCell ref="A652:S652"/>
    <mergeCell ref="A653:S653"/>
    <mergeCell ref="A654:A655"/>
    <mergeCell ref="B654:D654"/>
    <mergeCell ref="E654:G654"/>
    <mergeCell ref="H654:J654"/>
    <mergeCell ref="K654:M654"/>
    <mergeCell ref="N654:P654"/>
    <mergeCell ref="Q654:S654"/>
    <mergeCell ref="A674:S674"/>
    <mergeCell ref="A675:S675"/>
    <mergeCell ref="A676:S676"/>
    <mergeCell ref="A677:A678"/>
    <mergeCell ref="B677:D677"/>
    <mergeCell ref="E677:G677"/>
    <mergeCell ref="H677:J677"/>
    <mergeCell ref="K677:M677"/>
    <mergeCell ref="N677:P677"/>
    <mergeCell ref="Q677:S677"/>
    <mergeCell ref="A697:S697"/>
    <mergeCell ref="A698:S698"/>
    <mergeCell ref="A699:S699"/>
    <mergeCell ref="A700:A701"/>
    <mergeCell ref="B700:D700"/>
    <mergeCell ref="E700:G700"/>
    <mergeCell ref="H700:J700"/>
    <mergeCell ref="K700:M700"/>
    <mergeCell ref="N700:P700"/>
    <mergeCell ref="Q700:S700"/>
    <mergeCell ref="A711:S711"/>
    <mergeCell ref="A712:S712"/>
    <mergeCell ref="A713:A714"/>
    <mergeCell ref="B713:G713"/>
    <mergeCell ref="H713:M713"/>
    <mergeCell ref="N713:S713"/>
    <mergeCell ref="A733:S733"/>
    <mergeCell ref="A734:S734"/>
    <mergeCell ref="A735:S735"/>
    <mergeCell ref="A736:A737"/>
    <mergeCell ref="B736:G736"/>
    <mergeCell ref="H736:M736"/>
    <mergeCell ref="N736:S736"/>
    <mergeCell ref="A756:S756"/>
    <mergeCell ref="A757:S757"/>
    <mergeCell ref="A758:S758"/>
    <mergeCell ref="A759:A760"/>
    <mergeCell ref="B759:G759"/>
    <mergeCell ref="H759:M759"/>
    <mergeCell ref="N759:S759"/>
    <mergeCell ref="A770:G770"/>
    <mergeCell ref="A771:G771"/>
    <mergeCell ref="A772:A773"/>
    <mergeCell ref="B772:F772"/>
    <mergeCell ref="G772:G773"/>
    <mergeCell ref="A794:G794"/>
    <mergeCell ref="A795:G795"/>
    <mergeCell ref="A796:G796"/>
    <mergeCell ref="A797:A798"/>
    <mergeCell ref="B797:F797"/>
    <mergeCell ref="G797:G798"/>
    <mergeCell ref="A819:G819"/>
    <mergeCell ref="A820:G820"/>
    <mergeCell ref="A821:G821"/>
    <mergeCell ref="A822:A823"/>
    <mergeCell ref="B822:F822"/>
    <mergeCell ref="G822:G823"/>
    <mergeCell ref="A836:F836"/>
    <mergeCell ref="A837:F837"/>
    <mergeCell ref="A856:F856"/>
    <mergeCell ref="A857:F857"/>
    <mergeCell ref="A858:F858"/>
    <mergeCell ref="A877:F877"/>
    <mergeCell ref="A878:F878"/>
    <mergeCell ref="A879:F879"/>
    <mergeCell ref="A889:G889"/>
    <mergeCell ref="A890:G890"/>
    <mergeCell ref="A891:A892"/>
    <mergeCell ref="B891:F891"/>
    <mergeCell ref="G891:G892"/>
    <mergeCell ref="A914:G914"/>
    <mergeCell ref="A915:G915"/>
    <mergeCell ref="A916:G916"/>
    <mergeCell ref="A917:A918"/>
    <mergeCell ref="B917:F917"/>
    <mergeCell ref="G917:G918"/>
    <mergeCell ref="A940:G940"/>
    <mergeCell ref="A941:G941"/>
    <mergeCell ref="A942:G942"/>
    <mergeCell ref="A943:A944"/>
    <mergeCell ref="G943:G944"/>
    <mergeCell ref="A957:D957"/>
    <mergeCell ref="A958:D958"/>
    <mergeCell ref="A977:D977"/>
    <mergeCell ref="A978:D978"/>
    <mergeCell ref="A989:G989"/>
    <mergeCell ref="A990:G990"/>
    <mergeCell ref="A1011:G1011"/>
    <mergeCell ref="A1012:G1012"/>
    <mergeCell ref="A1024:G1024"/>
    <mergeCell ref="A1025:G1025"/>
    <mergeCell ref="A1044:G1044"/>
    <mergeCell ref="A1045:G1045"/>
    <mergeCell ref="A1056:J1056"/>
    <mergeCell ref="A1057:J1057"/>
    <mergeCell ref="A1058:A1059"/>
    <mergeCell ref="B1058:D1058"/>
    <mergeCell ref="E1058:G1058"/>
    <mergeCell ref="H1058:J1058"/>
    <mergeCell ref="A1013:G1013"/>
    <mergeCell ref="A1046:G1046"/>
    <mergeCell ref="A1079:J1079"/>
    <mergeCell ref="A1080:J1080"/>
    <mergeCell ref="A1081:J1081"/>
    <mergeCell ref="A1082:A1083"/>
    <mergeCell ref="B1082:D1082"/>
    <mergeCell ref="E1082:G1082"/>
    <mergeCell ref="H1082:J1082"/>
    <mergeCell ref="A1103:J1103"/>
    <mergeCell ref="A1104:J1104"/>
    <mergeCell ref="A1105:J1105"/>
    <mergeCell ref="A1106:A1107"/>
    <mergeCell ref="B1106:D1106"/>
    <mergeCell ref="E1106:G1106"/>
    <mergeCell ref="H1106:J1106"/>
    <mergeCell ref="A1118:J1118"/>
    <mergeCell ref="A1119:J1119"/>
    <mergeCell ref="A1120:A1121"/>
    <mergeCell ref="B1120:D1120"/>
    <mergeCell ref="E1120:G1120"/>
    <mergeCell ref="H1120:J1120"/>
    <mergeCell ref="A1141:J1141"/>
    <mergeCell ref="A1142:J1142"/>
    <mergeCell ref="A1143:J1143"/>
    <mergeCell ref="A1144:A1145"/>
    <mergeCell ref="B1144:D1144"/>
    <mergeCell ref="E1144:G1144"/>
    <mergeCell ref="H1144:J1144"/>
    <mergeCell ref="A1165:J1165"/>
    <mergeCell ref="A1166:J1166"/>
    <mergeCell ref="A1167:J1167"/>
    <mergeCell ref="A1168:A1169"/>
    <mergeCell ref="B1168:D1168"/>
    <mergeCell ref="E1168:G1168"/>
    <mergeCell ref="H1168:J1168"/>
    <mergeCell ref="A1180:S1180"/>
    <mergeCell ref="A1181:S1181"/>
    <mergeCell ref="A1182:A1183"/>
    <mergeCell ref="B1182:D1182"/>
    <mergeCell ref="E1182:G1182"/>
    <mergeCell ref="H1182:J1182"/>
    <mergeCell ref="K1182:M1182"/>
    <mergeCell ref="N1182:P1182"/>
    <mergeCell ref="Q1182:S1182"/>
    <mergeCell ref="A1202:S1202"/>
    <mergeCell ref="A1203:S1203"/>
    <mergeCell ref="A1204:S1204"/>
    <mergeCell ref="A1205:A1206"/>
    <mergeCell ref="B1205:D1205"/>
    <mergeCell ref="E1205:G1205"/>
    <mergeCell ref="H1205:J1205"/>
    <mergeCell ref="K1205:M1205"/>
    <mergeCell ref="N1205:P1205"/>
    <mergeCell ref="Q1205:S1205"/>
    <mergeCell ref="A1225:S1225"/>
    <mergeCell ref="A1226:S1226"/>
    <mergeCell ref="A1227:S1227"/>
    <mergeCell ref="A1228:A1229"/>
    <mergeCell ref="B1228:D1228"/>
    <mergeCell ref="E1228:G1228"/>
    <mergeCell ref="H1228:J1228"/>
    <mergeCell ref="K1228:M1228"/>
    <mergeCell ref="N1228:P1228"/>
    <mergeCell ref="Q1228:S1228"/>
    <mergeCell ref="A1239:S1239"/>
    <mergeCell ref="A1240:S1240"/>
    <mergeCell ref="A1241:A1242"/>
    <mergeCell ref="B1241:G1241"/>
    <mergeCell ref="H1241:M1241"/>
    <mergeCell ref="N1241:S1241"/>
    <mergeCell ref="A1261:S1261"/>
    <mergeCell ref="A1262:S1262"/>
    <mergeCell ref="A1263:S1263"/>
    <mergeCell ref="A1264:A1265"/>
    <mergeCell ref="B1264:G1264"/>
    <mergeCell ref="H1264:M1264"/>
    <mergeCell ref="N1264:S1264"/>
    <mergeCell ref="A1284:S1284"/>
    <mergeCell ref="A1285:S1285"/>
    <mergeCell ref="A1286:S1286"/>
    <mergeCell ref="A1287:A1288"/>
    <mergeCell ref="B1287:G1287"/>
    <mergeCell ref="H1287:M1287"/>
    <mergeCell ref="N1287:S1287"/>
    <mergeCell ref="A1298:G1298"/>
    <mergeCell ref="A1299:G1299"/>
    <mergeCell ref="A1300:A1301"/>
    <mergeCell ref="B1300:F1300"/>
    <mergeCell ref="G1300:G1301"/>
    <mergeCell ref="A1322:G1322"/>
    <mergeCell ref="A1323:G1323"/>
    <mergeCell ref="A1324:G1324"/>
    <mergeCell ref="A1325:A1326"/>
    <mergeCell ref="B1325:F1325"/>
    <mergeCell ref="G1325:G1326"/>
    <mergeCell ref="A1347:G1347"/>
    <mergeCell ref="A1348:G1348"/>
    <mergeCell ref="A1349:G1349"/>
    <mergeCell ref="A1350:A1351"/>
    <mergeCell ref="B1350:F1350"/>
    <mergeCell ref="G1350:G1351"/>
    <mergeCell ref="A1364:F1364"/>
    <mergeCell ref="A1365:F1365"/>
    <mergeCell ref="A1384:F1384"/>
    <mergeCell ref="G1445:G1446"/>
    <mergeCell ref="A1468:G1468"/>
    <mergeCell ref="A1469:G1469"/>
    <mergeCell ref="A1470:G1470"/>
    <mergeCell ref="A1385:F1385"/>
    <mergeCell ref="A1386:F1386"/>
    <mergeCell ref="A1405:F1405"/>
    <mergeCell ref="A1406:F1406"/>
    <mergeCell ref="A1407:F1407"/>
    <mergeCell ref="A1417:G1417"/>
    <mergeCell ref="A1418:G1418"/>
    <mergeCell ref="A1419:A1420"/>
    <mergeCell ref="B1419:F1419"/>
    <mergeCell ref="G1419:G1420"/>
    <mergeCell ref="A1541:G1541"/>
    <mergeCell ref="A1575:G1575"/>
    <mergeCell ref="A1540:G1540"/>
    <mergeCell ref="A1552:G1552"/>
    <mergeCell ref="A1553:G1553"/>
    <mergeCell ref="A1573:G1573"/>
    <mergeCell ref="A1574:G1574"/>
    <mergeCell ref="B415:F415"/>
    <mergeCell ref="B943:F943"/>
    <mergeCell ref="B1471:F1471"/>
    <mergeCell ref="A1471:A1472"/>
    <mergeCell ref="G1471:G1472"/>
    <mergeCell ref="A1485:D1485"/>
    <mergeCell ref="A1486:D1486"/>
    <mergeCell ref="A1505:D1505"/>
    <mergeCell ref="A1506:D1506"/>
    <mergeCell ref="A1517:G1517"/>
    <mergeCell ref="A1518:G1518"/>
    <mergeCell ref="A1539:G1539"/>
    <mergeCell ref="A1442:G1442"/>
    <mergeCell ref="A1443:G1443"/>
    <mergeCell ref="A1444:G1444"/>
    <mergeCell ref="A1445:A1446"/>
    <mergeCell ref="B1445:F14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2"/>
  <sheetViews>
    <sheetView topLeftCell="A247" workbookViewId="0">
      <selection activeCell="A251" sqref="A251:G262"/>
    </sheetView>
  </sheetViews>
  <sheetFormatPr baseColWidth="10" defaultRowHeight="15"/>
  <sheetData>
    <row r="1" spans="1:7">
      <c r="A1" s="88" t="s">
        <v>0</v>
      </c>
      <c r="B1" s="90" t="s">
        <v>24</v>
      </c>
      <c r="C1" s="91"/>
      <c r="D1" s="92"/>
      <c r="E1" s="90" t="s">
        <v>25</v>
      </c>
      <c r="F1" s="91"/>
      <c r="G1" s="92"/>
    </row>
    <row r="2" spans="1:7" ht="17.25">
      <c r="A2" s="89"/>
      <c r="B2" s="12" t="s">
        <v>175</v>
      </c>
      <c r="C2" s="12" t="s">
        <v>176</v>
      </c>
      <c r="D2" s="12" t="s">
        <v>177</v>
      </c>
      <c r="E2" s="12" t="s">
        <v>178</v>
      </c>
      <c r="G2" s="69" t="s">
        <v>1</v>
      </c>
    </row>
    <row r="3" spans="1:7">
      <c r="A3" s="19">
        <v>2007</v>
      </c>
      <c r="B3" s="15">
        <v>830741</v>
      </c>
      <c r="C3" s="15">
        <v>748100</v>
      </c>
      <c r="D3" s="15">
        <v>318119</v>
      </c>
      <c r="E3" s="15">
        <v>491073</v>
      </c>
      <c r="G3" s="16">
        <f>+D3+E3</f>
        <v>809192</v>
      </c>
    </row>
    <row r="4" spans="1:7">
      <c r="A4" s="19">
        <v>2008</v>
      </c>
      <c r="B4" s="15">
        <v>888902</v>
      </c>
      <c r="C4" s="15">
        <v>768432</v>
      </c>
      <c r="D4" s="15">
        <v>309642</v>
      </c>
      <c r="E4" s="15">
        <v>496061</v>
      </c>
      <c r="G4" s="16">
        <f>+E4+D4</f>
        <v>805703</v>
      </c>
    </row>
    <row r="5" spans="1:7">
      <c r="A5" s="19">
        <v>2009</v>
      </c>
      <c r="B5" s="15">
        <v>876718</v>
      </c>
      <c r="C5" s="15">
        <v>774873</v>
      </c>
      <c r="D5" s="15">
        <v>340043</v>
      </c>
      <c r="E5" s="15">
        <v>504771</v>
      </c>
      <c r="G5" s="16">
        <f>+E5+D5</f>
        <v>844814</v>
      </c>
    </row>
    <row r="6" spans="1:7">
      <c r="A6" s="19">
        <v>2010</v>
      </c>
      <c r="B6" s="15">
        <v>880701</v>
      </c>
      <c r="C6" s="15">
        <v>755343</v>
      </c>
      <c r="D6" s="15">
        <v>315065</v>
      </c>
      <c r="E6" s="15">
        <v>493081</v>
      </c>
      <c r="G6" s="16">
        <f>+E6+D6</f>
        <v>808146</v>
      </c>
    </row>
    <row r="7" spans="1:7">
      <c r="A7" s="19">
        <v>2011</v>
      </c>
      <c r="B7" s="15">
        <v>887372</v>
      </c>
      <c r="C7" s="15">
        <v>781700</v>
      </c>
      <c r="D7" s="15">
        <v>334781</v>
      </c>
      <c r="E7" s="15">
        <v>508367</v>
      </c>
      <c r="G7" s="16">
        <f>+E7+D7</f>
        <v>843148</v>
      </c>
    </row>
    <row r="8" spans="1:7">
      <c r="A8" s="19">
        <v>2012</v>
      </c>
      <c r="B8" s="15">
        <v>892054</v>
      </c>
      <c r="C8" s="15">
        <v>794770</v>
      </c>
      <c r="D8" s="15">
        <v>353035</v>
      </c>
      <c r="E8" s="15">
        <v>483229</v>
      </c>
      <c r="G8" s="16">
        <f>+E8+D8</f>
        <v>836264</v>
      </c>
    </row>
    <row r="9" spans="1:7">
      <c r="A9" s="19">
        <v>2013</v>
      </c>
      <c r="B9" s="15">
        <v>885545</v>
      </c>
      <c r="C9" s="15">
        <v>753898</v>
      </c>
      <c r="D9" s="15">
        <v>390473</v>
      </c>
      <c r="E9" s="15">
        <v>544881</v>
      </c>
      <c r="G9" s="16">
        <f>+E9+D9</f>
        <v>935354</v>
      </c>
    </row>
    <row r="10" spans="1:7">
      <c r="A10" s="19">
        <v>2014</v>
      </c>
      <c r="B10" s="15">
        <v>863982</v>
      </c>
      <c r="C10" s="15">
        <v>719809</v>
      </c>
      <c r="D10" s="15">
        <v>443779</v>
      </c>
      <c r="E10" s="15">
        <v>601407</v>
      </c>
      <c r="G10" s="16">
        <f>+E10+D10</f>
        <v>1045186</v>
      </c>
    </row>
    <row r="11" spans="1:7">
      <c r="A11" s="19">
        <v>2015</v>
      </c>
      <c r="B11" s="15">
        <v>848015</v>
      </c>
      <c r="C11" s="15">
        <v>730705</v>
      </c>
      <c r="D11" s="15">
        <v>430100</v>
      </c>
      <c r="E11" s="15">
        <v>615400</v>
      </c>
      <c r="G11" s="16">
        <f>+E11+D11</f>
        <v>1045500</v>
      </c>
    </row>
    <row r="12" spans="1:7">
      <c r="A12" s="19">
        <v>2016</v>
      </c>
      <c r="B12" s="15">
        <v>882025</v>
      </c>
      <c r="C12" s="15">
        <v>755187</v>
      </c>
      <c r="D12" s="15">
        <v>443206</v>
      </c>
      <c r="E12" s="15">
        <v>594924</v>
      </c>
      <c r="G12" s="16">
        <f>+E12+D12</f>
        <v>1038130</v>
      </c>
    </row>
    <row r="13" spans="1:7">
      <c r="A13" s="20">
        <v>2017</v>
      </c>
      <c r="B13" s="17">
        <v>888479</v>
      </c>
      <c r="C13" s="17">
        <v>791420</v>
      </c>
      <c r="D13" s="17">
        <v>428492</v>
      </c>
      <c r="E13" s="17">
        <v>562467</v>
      </c>
      <c r="G13" s="18">
        <f>+E13+D13</f>
        <v>990959</v>
      </c>
    </row>
    <row r="20" spans="1:6">
      <c r="B20" t="s">
        <v>10</v>
      </c>
      <c r="C20" t="s">
        <v>11</v>
      </c>
      <c r="D20" t="s">
        <v>12</v>
      </c>
      <c r="E20" t="s">
        <v>15</v>
      </c>
      <c r="F20" t="s">
        <v>16</v>
      </c>
    </row>
    <row r="21" spans="1:6">
      <c r="A21" s="19">
        <v>2007</v>
      </c>
      <c r="B21">
        <v>3341</v>
      </c>
      <c r="C21">
        <v>85550</v>
      </c>
      <c r="D21">
        <v>844637</v>
      </c>
      <c r="E21">
        <v>247667</v>
      </c>
      <c r="F21">
        <v>232321</v>
      </c>
    </row>
    <row r="22" spans="1:6">
      <c r="A22" s="19">
        <v>2008</v>
      </c>
      <c r="B22">
        <v>991</v>
      </c>
      <c r="C22">
        <v>85125</v>
      </c>
      <c r="D22">
        <v>875104</v>
      </c>
      <c r="E22">
        <v>280798</v>
      </c>
      <c r="F22">
        <v>237789</v>
      </c>
    </row>
    <row r="23" spans="1:6">
      <c r="A23" s="19">
        <v>2009</v>
      </c>
      <c r="B23">
        <v>1111</v>
      </c>
      <c r="C23">
        <v>53228</v>
      </c>
      <c r="D23">
        <v>860815</v>
      </c>
      <c r="E23">
        <v>324368</v>
      </c>
      <c r="F23">
        <v>252129</v>
      </c>
    </row>
    <row r="24" spans="1:6">
      <c r="A24" s="19">
        <v>2010</v>
      </c>
      <c r="B24">
        <v>2070</v>
      </c>
      <c r="C24">
        <v>63651</v>
      </c>
      <c r="D24">
        <v>807538</v>
      </c>
      <c r="E24">
        <v>306903</v>
      </c>
      <c r="F24">
        <v>279407</v>
      </c>
    </row>
    <row r="25" spans="1:6">
      <c r="A25" s="19">
        <v>2011</v>
      </c>
      <c r="B25">
        <v>1747</v>
      </c>
      <c r="C25">
        <v>68295</v>
      </c>
      <c r="D25">
        <v>801034</v>
      </c>
      <c r="E25">
        <v>347263</v>
      </c>
      <c r="F25">
        <v>280487</v>
      </c>
    </row>
    <row r="26" spans="1:6">
      <c r="A26" s="19">
        <v>2012</v>
      </c>
      <c r="B26">
        <v>2141</v>
      </c>
      <c r="C26">
        <v>57729</v>
      </c>
      <c r="D26">
        <v>772859</v>
      </c>
      <c r="E26">
        <v>337866</v>
      </c>
      <c r="F26">
        <v>353220</v>
      </c>
    </row>
    <row r="27" spans="1:6">
      <c r="A27" s="19">
        <v>2013</v>
      </c>
      <c r="B27">
        <v>1009</v>
      </c>
      <c r="C27">
        <v>41847</v>
      </c>
      <c r="D27">
        <v>796796</v>
      </c>
      <c r="E27">
        <v>297005</v>
      </c>
      <c r="F27">
        <v>354383</v>
      </c>
    </row>
    <row r="28" spans="1:6">
      <c r="A28" s="19">
        <v>2014</v>
      </c>
      <c r="B28">
        <v>2958</v>
      </c>
      <c r="C28">
        <v>46809</v>
      </c>
      <c r="D28">
        <v>728105</v>
      </c>
      <c r="E28">
        <v>306297</v>
      </c>
      <c r="F28">
        <v>357410</v>
      </c>
    </row>
    <row r="29" spans="1:6">
      <c r="A29" s="19">
        <v>2015</v>
      </c>
      <c r="B29">
        <v>1849</v>
      </c>
      <c r="C29">
        <v>40344</v>
      </c>
      <c r="D29">
        <v>744259</v>
      </c>
      <c r="E29">
        <v>284521</v>
      </c>
      <c r="F29">
        <v>354782</v>
      </c>
    </row>
    <row r="30" spans="1:6">
      <c r="A30" s="19">
        <v>2016</v>
      </c>
      <c r="B30">
        <v>811</v>
      </c>
      <c r="C30">
        <v>50269</v>
      </c>
      <c r="D30">
        <v>677363</v>
      </c>
      <c r="E30">
        <v>328302</v>
      </c>
      <c r="F30">
        <v>379287</v>
      </c>
    </row>
    <row r="31" spans="1:6">
      <c r="A31" s="20">
        <v>2017</v>
      </c>
      <c r="B31">
        <v>295</v>
      </c>
      <c r="C31">
        <v>40116</v>
      </c>
      <c r="D31">
        <v>698607</v>
      </c>
      <c r="E31">
        <v>324020</v>
      </c>
      <c r="F31">
        <v>410195</v>
      </c>
    </row>
    <row r="35" spans="1:6">
      <c r="A35" s="88" t="s">
        <v>0</v>
      </c>
      <c r="B35" s="73" t="s">
        <v>19</v>
      </c>
      <c r="C35" s="74"/>
      <c r="D35" s="74"/>
      <c r="E35" s="74"/>
      <c r="F35" s="75"/>
    </row>
    <row r="36" spans="1:6">
      <c r="A36" s="89"/>
      <c r="B36" s="26" t="s">
        <v>33</v>
      </c>
      <c r="C36" s="26" t="s">
        <v>34</v>
      </c>
      <c r="D36" s="26" t="s">
        <v>17</v>
      </c>
      <c r="E36" s="26" t="s">
        <v>18</v>
      </c>
      <c r="F36" s="27" t="s">
        <v>35</v>
      </c>
    </row>
    <row r="37" spans="1:6">
      <c r="A37" s="19">
        <v>2007</v>
      </c>
      <c r="B37" s="15">
        <v>50495</v>
      </c>
      <c r="C37" s="15">
        <v>259921</v>
      </c>
      <c r="D37" s="15">
        <v>65520</v>
      </c>
      <c r="E37" s="15">
        <v>334656</v>
      </c>
      <c r="F37" s="16">
        <v>702924</v>
      </c>
    </row>
    <row r="38" spans="1:6">
      <c r="A38" s="19">
        <v>2008</v>
      </c>
      <c r="B38" s="15">
        <v>49176</v>
      </c>
      <c r="C38" s="15">
        <v>280144</v>
      </c>
      <c r="D38" s="15">
        <v>90468</v>
      </c>
      <c r="E38" s="15">
        <v>330706</v>
      </c>
      <c r="F38" s="16">
        <v>729312</v>
      </c>
    </row>
    <row r="39" spans="1:6">
      <c r="A39" s="19">
        <v>2009</v>
      </c>
      <c r="B39" s="15">
        <v>43585</v>
      </c>
      <c r="C39" s="15">
        <v>233391</v>
      </c>
      <c r="D39" s="15">
        <v>95357</v>
      </c>
      <c r="E39" s="15">
        <v>321182</v>
      </c>
      <c r="F39" s="16">
        <v>798137</v>
      </c>
    </row>
    <row r="40" spans="1:6">
      <c r="A40" s="19">
        <v>2010</v>
      </c>
      <c r="B40" s="15">
        <v>51034</v>
      </c>
      <c r="C40" s="15">
        <v>207138</v>
      </c>
      <c r="D40" s="15">
        <v>108822</v>
      </c>
      <c r="E40" s="15">
        <v>313071</v>
      </c>
      <c r="F40" s="16">
        <v>779505</v>
      </c>
    </row>
    <row r="41" spans="1:6">
      <c r="A41" s="19">
        <v>2011</v>
      </c>
      <c r="B41" s="15">
        <v>41376</v>
      </c>
      <c r="C41" s="15">
        <v>235874</v>
      </c>
      <c r="D41" s="15">
        <v>100770</v>
      </c>
      <c r="E41" s="15">
        <v>321226</v>
      </c>
      <c r="F41" s="16">
        <v>799580</v>
      </c>
    </row>
    <row r="42" spans="1:6">
      <c r="A42" s="19">
        <v>2012</v>
      </c>
      <c r="B42" s="15">
        <v>51678</v>
      </c>
      <c r="C42" s="15">
        <v>257977</v>
      </c>
      <c r="D42" s="15">
        <v>116096</v>
      </c>
      <c r="E42" s="15">
        <v>310863</v>
      </c>
      <c r="F42" s="16">
        <v>787201</v>
      </c>
    </row>
    <row r="43" spans="1:6">
      <c r="A43" s="19">
        <v>2013</v>
      </c>
      <c r="B43" s="15">
        <v>50503</v>
      </c>
      <c r="C43" s="15">
        <v>220031</v>
      </c>
      <c r="D43" s="15">
        <v>97342</v>
      </c>
      <c r="E43" s="15">
        <v>370336</v>
      </c>
      <c r="F43" s="16">
        <v>754571</v>
      </c>
    </row>
    <row r="44" spans="1:6">
      <c r="A44" s="19">
        <v>2014</v>
      </c>
      <c r="B44" s="15">
        <v>45934</v>
      </c>
      <c r="C44" s="15">
        <v>215159</v>
      </c>
      <c r="D44" s="15">
        <v>106270</v>
      </c>
      <c r="E44" s="15">
        <v>342965</v>
      </c>
      <c r="F44" s="16">
        <v>732117</v>
      </c>
    </row>
    <row r="45" spans="1:6">
      <c r="A45" s="19">
        <v>2015</v>
      </c>
      <c r="B45" s="15">
        <v>57088</v>
      </c>
      <c r="C45" s="15">
        <v>200328</v>
      </c>
      <c r="D45" s="15">
        <v>109196</v>
      </c>
      <c r="E45" s="15">
        <v>301457</v>
      </c>
      <c r="F45" s="16">
        <v>759204</v>
      </c>
    </row>
    <row r="46" spans="1:6">
      <c r="A46" s="19">
        <v>2016</v>
      </c>
      <c r="B46" s="15">
        <v>46040</v>
      </c>
      <c r="C46" s="15">
        <v>222214</v>
      </c>
      <c r="D46" s="15">
        <v>89254</v>
      </c>
      <c r="E46" s="15">
        <v>310563</v>
      </c>
      <c r="F46" s="16">
        <v>770283</v>
      </c>
    </row>
    <row r="47" spans="1:6">
      <c r="A47" s="20">
        <v>2017</v>
      </c>
      <c r="B47" s="17">
        <v>46062</v>
      </c>
      <c r="C47" s="17">
        <v>199090</v>
      </c>
      <c r="D47" s="17">
        <v>73621</v>
      </c>
      <c r="E47" s="17">
        <v>367341</v>
      </c>
      <c r="F47" s="18">
        <v>789529</v>
      </c>
    </row>
    <row r="50" spans="1:6" ht="45">
      <c r="A50" s="29"/>
      <c r="B50" s="30" t="s">
        <v>58</v>
      </c>
      <c r="C50" s="30" t="s">
        <v>59</v>
      </c>
      <c r="D50" s="30" t="s">
        <v>60</v>
      </c>
      <c r="E50" s="31" t="s">
        <v>61</v>
      </c>
    </row>
    <row r="51" spans="1:6">
      <c r="A51" s="19">
        <v>2007</v>
      </c>
      <c r="B51" s="15">
        <v>463811</v>
      </c>
      <c r="C51" s="15">
        <v>1196868</v>
      </c>
      <c r="D51" s="15">
        <v>216648</v>
      </c>
      <c r="E51" s="16">
        <v>510706</v>
      </c>
    </row>
    <row r="52" spans="1:6">
      <c r="A52" s="19">
        <v>2008</v>
      </c>
      <c r="B52" s="15">
        <v>445827</v>
      </c>
      <c r="C52" s="15">
        <v>1228176</v>
      </c>
      <c r="D52" s="15">
        <v>251631</v>
      </c>
      <c r="E52" s="16">
        <v>537403</v>
      </c>
    </row>
    <row r="53" spans="1:6">
      <c r="A53" s="19">
        <v>2009</v>
      </c>
      <c r="B53" s="15">
        <v>467882</v>
      </c>
      <c r="C53" s="15">
        <v>1215865</v>
      </c>
      <c r="D53" s="15">
        <v>275787</v>
      </c>
      <c r="E53" s="16">
        <v>536870</v>
      </c>
    </row>
    <row r="54" spans="1:6">
      <c r="A54" s="19">
        <v>2010</v>
      </c>
      <c r="B54" s="15">
        <v>459438</v>
      </c>
      <c r="C54" s="15">
        <v>1192272</v>
      </c>
      <c r="D54" s="15">
        <v>267298</v>
      </c>
      <c r="E54" s="16">
        <v>525182</v>
      </c>
    </row>
    <row r="55" spans="1:6">
      <c r="A55" s="19">
        <v>2011</v>
      </c>
      <c r="B55" s="15">
        <v>496966</v>
      </c>
      <c r="C55" s="15">
        <v>1225225</v>
      </c>
      <c r="D55" s="15">
        <v>273600</v>
      </c>
      <c r="E55" s="16">
        <v>516430</v>
      </c>
    </row>
    <row r="56" spans="1:6">
      <c r="A56" s="19">
        <v>2012</v>
      </c>
      <c r="B56" s="15">
        <v>501363</v>
      </c>
      <c r="C56" s="15">
        <v>1237206</v>
      </c>
      <c r="D56" s="15">
        <v>286609</v>
      </c>
      <c r="E56" s="16">
        <v>497909</v>
      </c>
    </row>
    <row r="57" spans="1:6">
      <c r="A57" s="19">
        <v>2013</v>
      </c>
      <c r="B57" s="15">
        <v>532708</v>
      </c>
      <c r="C57" s="15">
        <v>1207133</v>
      </c>
      <c r="D57" s="15">
        <v>285651</v>
      </c>
      <c r="E57" s="16">
        <v>549306</v>
      </c>
    </row>
    <row r="58" spans="1:6">
      <c r="A58" s="19">
        <v>2014</v>
      </c>
      <c r="B58" s="15">
        <v>610301</v>
      </c>
      <c r="C58" s="15">
        <v>1172250</v>
      </c>
      <c r="D58" s="15">
        <v>270196</v>
      </c>
      <c r="E58" s="16">
        <v>576230</v>
      </c>
    </row>
    <row r="59" spans="1:6">
      <c r="A59" s="19">
        <v>2015</v>
      </c>
      <c r="B59" s="15">
        <v>578995</v>
      </c>
      <c r="C59" s="15">
        <v>1156025</v>
      </c>
      <c r="D59" s="15">
        <v>271248</v>
      </c>
      <c r="E59" s="16">
        <v>617953</v>
      </c>
    </row>
    <row r="60" spans="1:6">
      <c r="A60" s="19">
        <v>2016</v>
      </c>
      <c r="B60" s="15">
        <v>665987</v>
      </c>
      <c r="C60" s="15">
        <v>1152878</v>
      </c>
      <c r="D60" s="15">
        <v>285477</v>
      </c>
      <c r="E60" s="16">
        <v>571001</v>
      </c>
    </row>
    <row r="61" spans="1:6">
      <c r="A61" s="20">
        <v>2017</v>
      </c>
      <c r="B61" s="17">
        <v>583334</v>
      </c>
      <c r="C61" s="17">
        <v>1181495</v>
      </c>
      <c r="D61" s="17">
        <v>294148</v>
      </c>
      <c r="E61" s="18">
        <v>611882</v>
      </c>
    </row>
    <row r="64" spans="1:6">
      <c r="A64" s="88" t="s">
        <v>0</v>
      </c>
      <c r="B64" s="73" t="s">
        <v>64</v>
      </c>
      <c r="C64" s="74"/>
      <c r="D64" s="74"/>
      <c r="E64" s="74"/>
      <c r="F64" s="75"/>
    </row>
    <row r="65" spans="1:6" ht="45">
      <c r="A65" s="89"/>
      <c r="B65" s="34" t="s">
        <v>65</v>
      </c>
      <c r="C65" s="34" t="s">
        <v>66</v>
      </c>
      <c r="D65" s="34" t="s">
        <v>67</v>
      </c>
      <c r="E65" s="34" t="s">
        <v>119</v>
      </c>
      <c r="F65" s="35" t="s">
        <v>68</v>
      </c>
    </row>
    <row r="66" spans="1:6">
      <c r="A66" s="19">
        <v>2007</v>
      </c>
      <c r="B66" s="15">
        <v>463280</v>
      </c>
      <c r="C66" s="15">
        <v>294931</v>
      </c>
      <c r="D66" s="15">
        <v>15310</v>
      </c>
      <c r="E66" s="15">
        <v>35671</v>
      </c>
      <c r="F66" s="16">
        <v>0</v>
      </c>
    </row>
    <row r="67" spans="1:6">
      <c r="A67" s="19">
        <v>2008</v>
      </c>
      <c r="B67" s="15">
        <v>461217</v>
      </c>
      <c r="C67" s="15">
        <v>270131</v>
      </c>
      <c r="D67" s="15">
        <v>23299</v>
      </c>
      <c r="E67" s="15">
        <v>48170</v>
      </c>
      <c r="F67" s="16">
        <v>2886</v>
      </c>
    </row>
    <row r="68" spans="1:6">
      <c r="A68" s="19">
        <v>2009</v>
      </c>
      <c r="B68" s="15">
        <v>496035</v>
      </c>
      <c r="C68" s="15">
        <v>251155</v>
      </c>
      <c r="D68" s="15">
        <v>32312</v>
      </c>
      <c r="E68" s="15">
        <v>62674</v>
      </c>
      <c r="F68" s="16">
        <v>2638</v>
      </c>
    </row>
    <row r="69" spans="1:6">
      <c r="A69" s="19">
        <v>2010</v>
      </c>
      <c r="B69" s="15">
        <v>470587</v>
      </c>
      <c r="C69" s="15">
        <v>244075</v>
      </c>
      <c r="D69" s="15">
        <v>46382</v>
      </c>
      <c r="E69" s="15">
        <v>47102</v>
      </c>
      <c r="F69" s="16">
        <v>0</v>
      </c>
    </row>
    <row r="70" spans="1:6">
      <c r="A70" s="19">
        <v>2011</v>
      </c>
      <c r="B70" s="15">
        <v>522169</v>
      </c>
      <c r="C70" s="15">
        <v>239827</v>
      </c>
      <c r="D70" s="15">
        <v>38566</v>
      </c>
      <c r="E70" s="15">
        <v>40685</v>
      </c>
      <c r="F70" s="16">
        <v>1902</v>
      </c>
    </row>
    <row r="71" spans="1:6">
      <c r="A71" s="19">
        <v>2012</v>
      </c>
      <c r="B71" s="15">
        <v>554266</v>
      </c>
      <c r="C71" s="15">
        <v>205656</v>
      </c>
      <c r="D71" s="15">
        <v>23804</v>
      </c>
      <c r="E71" s="15">
        <v>50589</v>
      </c>
      <c r="F71" s="16">
        <v>1949</v>
      </c>
    </row>
    <row r="72" spans="1:6">
      <c r="A72" s="19">
        <v>2013</v>
      </c>
      <c r="B72" s="15">
        <v>625997</v>
      </c>
      <c r="C72" s="15">
        <v>237022</v>
      </c>
      <c r="D72" s="15">
        <v>33976</v>
      </c>
      <c r="E72" s="15">
        <v>37596</v>
      </c>
      <c r="F72" s="16">
        <v>763</v>
      </c>
    </row>
    <row r="73" spans="1:6">
      <c r="A73" s="19">
        <v>2014</v>
      </c>
      <c r="B73" s="15">
        <v>695754</v>
      </c>
      <c r="C73" s="15">
        <v>285540</v>
      </c>
      <c r="D73" s="15">
        <v>33039</v>
      </c>
      <c r="E73" s="15">
        <v>30853</v>
      </c>
      <c r="F73" s="16">
        <v>0</v>
      </c>
    </row>
    <row r="74" spans="1:6">
      <c r="A74" s="19">
        <v>2015</v>
      </c>
      <c r="B74" s="15">
        <v>671384</v>
      </c>
      <c r="C74" s="15">
        <v>308440</v>
      </c>
      <c r="D74" s="15">
        <v>31276</v>
      </c>
      <c r="E74" s="15">
        <v>30857</v>
      </c>
      <c r="F74" s="16">
        <v>3543</v>
      </c>
    </row>
    <row r="75" spans="1:6">
      <c r="A75" s="19">
        <v>2016</v>
      </c>
      <c r="B75" s="15">
        <v>720210</v>
      </c>
      <c r="C75" s="15">
        <v>259474</v>
      </c>
      <c r="D75" s="15">
        <v>37336</v>
      </c>
      <c r="E75" s="15">
        <v>20002</v>
      </c>
      <c r="F75" s="16">
        <v>1109</v>
      </c>
    </row>
    <row r="76" spans="1:6">
      <c r="A76" s="20">
        <v>2017</v>
      </c>
      <c r="B76" s="17">
        <v>648409</v>
      </c>
      <c r="C76" s="17">
        <v>272571</v>
      </c>
      <c r="D76" s="17">
        <v>32966</v>
      </c>
      <c r="E76" s="17">
        <v>35233</v>
      </c>
      <c r="F76" s="18">
        <v>1781</v>
      </c>
    </row>
    <row r="80" spans="1:6">
      <c r="A80" s="43"/>
      <c r="B80" s="67" t="s">
        <v>2</v>
      </c>
      <c r="C80" s="68" t="s">
        <v>3</v>
      </c>
      <c r="D80" s="68" t="s">
        <v>22</v>
      </c>
    </row>
    <row r="81" spans="1:7">
      <c r="A81" s="19">
        <v>2007</v>
      </c>
      <c r="B81" s="39">
        <v>816</v>
      </c>
      <c r="C81" s="40">
        <v>722</v>
      </c>
      <c r="D81" s="40">
        <v>773</v>
      </c>
    </row>
    <row r="82" spans="1:7">
      <c r="A82" s="19">
        <v>2008</v>
      </c>
      <c r="B82" s="39">
        <v>959</v>
      </c>
      <c r="C82" s="40">
        <v>883</v>
      </c>
      <c r="D82" s="40">
        <v>925</v>
      </c>
    </row>
    <row r="83" spans="1:7">
      <c r="A83" s="19">
        <v>2009</v>
      </c>
      <c r="B83" s="39">
        <v>1087</v>
      </c>
      <c r="C83" s="40">
        <v>751</v>
      </c>
      <c r="D83" s="40">
        <v>932</v>
      </c>
    </row>
    <row r="84" spans="1:7">
      <c r="A84" s="19">
        <v>2010</v>
      </c>
      <c r="B84" s="39">
        <v>992</v>
      </c>
      <c r="C84" s="40">
        <v>783</v>
      </c>
      <c r="D84" s="40">
        <v>899</v>
      </c>
    </row>
    <row r="85" spans="1:7">
      <c r="A85" s="19">
        <v>2011</v>
      </c>
      <c r="B85" s="39">
        <v>1142</v>
      </c>
      <c r="C85" s="40">
        <v>900</v>
      </c>
      <c r="D85" s="40">
        <v>1032</v>
      </c>
    </row>
    <row r="86" spans="1:7">
      <c r="A86" s="19">
        <v>2012</v>
      </c>
      <c r="B86" s="39">
        <v>1213</v>
      </c>
      <c r="C86" s="40">
        <v>988</v>
      </c>
      <c r="D86" s="40">
        <v>1112</v>
      </c>
    </row>
    <row r="87" spans="1:7">
      <c r="A87" s="19">
        <v>2013</v>
      </c>
      <c r="B87" s="39">
        <v>1288</v>
      </c>
      <c r="C87" s="40">
        <v>1123</v>
      </c>
      <c r="D87" s="40">
        <v>1214</v>
      </c>
    </row>
    <row r="88" spans="1:7">
      <c r="A88" s="19">
        <v>2014</v>
      </c>
      <c r="B88" s="39">
        <v>1360</v>
      </c>
      <c r="C88" s="40">
        <v>1182</v>
      </c>
      <c r="D88" s="40">
        <v>1279</v>
      </c>
    </row>
    <row r="89" spans="1:7">
      <c r="A89" s="19">
        <v>2015</v>
      </c>
      <c r="B89" s="39">
        <v>1393</v>
      </c>
      <c r="C89" s="40">
        <v>1203</v>
      </c>
      <c r="D89" s="40">
        <v>1306</v>
      </c>
    </row>
    <row r="90" spans="1:7">
      <c r="A90" s="19">
        <v>2016</v>
      </c>
      <c r="B90" s="39">
        <v>1561</v>
      </c>
      <c r="C90" s="40">
        <v>1309</v>
      </c>
      <c r="D90" s="40">
        <v>1450</v>
      </c>
    </row>
    <row r="91" spans="1:7">
      <c r="A91" s="20">
        <v>2017</v>
      </c>
      <c r="B91" s="41">
        <v>1544</v>
      </c>
      <c r="C91" s="42">
        <v>1234</v>
      </c>
      <c r="D91" s="42">
        <v>1403</v>
      </c>
    </row>
    <row r="95" spans="1:7" ht="60">
      <c r="A95" s="47"/>
      <c r="B95" s="49" t="s">
        <v>23</v>
      </c>
      <c r="C95" s="30" t="s">
        <v>11</v>
      </c>
      <c r="D95" s="30" t="s">
        <v>12</v>
      </c>
      <c r="E95" s="30" t="s">
        <v>13</v>
      </c>
      <c r="F95" s="30" t="s">
        <v>14</v>
      </c>
      <c r="G95" s="47" t="s">
        <v>22</v>
      </c>
    </row>
    <row r="96" spans="1:7">
      <c r="A96" s="19">
        <v>2007</v>
      </c>
      <c r="B96" s="50">
        <v>548</v>
      </c>
      <c r="C96" s="39">
        <v>653</v>
      </c>
      <c r="D96" s="39">
        <v>893</v>
      </c>
      <c r="E96" s="39">
        <v>1308</v>
      </c>
      <c r="F96" s="39">
        <v>2472</v>
      </c>
      <c r="G96" s="46">
        <v>773</v>
      </c>
    </row>
    <row r="97" spans="1:7">
      <c r="A97" s="19">
        <v>2008</v>
      </c>
      <c r="B97" s="50">
        <v>556</v>
      </c>
      <c r="C97" s="39">
        <v>733</v>
      </c>
      <c r="D97" s="39">
        <v>984</v>
      </c>
      <c r="E97" s="39">
        <v>1445</v>
      </c>
      <c r="F97" s="39">
        <v>2681</v>
      </c>
      <c r="G97" s="46">
        <v>925</v>
      </c>
    </row>
    <row r="98" spans="1:7">
      <c r="A98" s="19">
        <v>2009</v>
      </c>
      <c r="B98" s="50">
        <v>467</v>
      </c>
      <c r="C98" s="39">
        <v>767</v>
      </c>
      <c r="D98" s="39">
        <v>1047</v>
      </c>
      <c r="E98" s="39">
        <v>1551</v>
      </c>
      <c r="F98" s="39">
        <v>2720</v>
      </c>
      <c r="G98" s="46">
        <v>932</v>
      </c>
    </row>
    <row r="99" spans="1:7">
      <c r="A99" s="19">
        <v>2010</v>
      </c>
      <c r="B99" s="50">
        <v>579</v>
      </c>
      <c r="C99" s="39">
        <v>857</v>
      </c>
      <c r="D99" s="39">
        <v>1120</v>
      </c>
      <c r="E99" s="39">
        <v>1475</v>
      </c>
      <c r="F99" s="39">
        <v>2787</v>
      </c>
      <c r="G99" s="46">
        <v>899</v>
      </c>
    </row>
    <row r="100" spans="1:7">
      <c r="A100" s="19">
        <v>2011</v>
      </c>
      <c r="B100" s="50">
        <v>613</v>
      </c>
      <c r="C100" s="39">
        <v>883</v>
      </c>
      <c r="D100" s="39">
        <v>1139</v>
      </c>
      <c r="E100" s="39">
        <v>1510</v>
      </c>
      <c r="F100" s="39">
        <v>2993</v>
      </c>
      <c r="G100" s="46">
        <v>1032</v>
      </c>
    </row>
    <row r="101" spans="1:7">
      <c r="A101" s="19">
        <v>2012</v>
      </c>
      <c r="B101" s="50">
        <v>591</v>
      </c>
      <c r="C101" s="39">
        <v>939</v>
      </c>
      <c r="D101" s="39">
        <v>1322</v>
      </c>
      <c r="E101" s="39">
        <v>1628</v>
      </c>
      <c r="F101" s="39">
        <v>3109</v>
      </c>
      <c r="G101" s="46">
        <v>1112</v>
      </c>
    </row>
    <row r="102" spans="1:7">
      <c r="A102" s="19">
        <v>2013</v>
      </c>
      <c r="B102" s="50">
        <v>756</v>
      </c>
      <c r="C102" s="39">
        <v>927</v>
      </c>
      <c r="D102" s="39">
        <v>1285</v>
      </c>
      <c r="E102" s="39">
        <v>1566</v>
      </c>
      <c r="F102" s="39">
        <v>3092</v>
      </c>
      <c r="G102" s="46">
        <v>1214</v>
      </c>
    </row>
    <row r="103" spans="1:7">
      <c r="A103" s="19">
        <v>2014</v>
      </c>
      <c r="B103" s="50">
        <v>548</v>
      </c>
      <c r="C103" s="39">
        <v>1027</v>
      </c>
      <c r="D103" s="39">
        <v>1298</v>
      </c>
      <c r="E103" s="39">
        <v>1815</v>
      </c>
      <c r="F103" s="39">
        <v>3265</v>
      </c>
      <c r="G103" s="46">
        <v>1279</v>
      </c>
    </row>
    <row r="104" spans="1:7">
      <c r="A104" s="19">
        <v>2015</v>
      </c>
      <c r="B104" s="50">
        <v>681</v>
      </c>
      <c r="C104" s="39">
        <v>1221</v>
      </c>
      <c r="D104" s="39">
        <v>1430</v>
      </c>
      <c r="E104" s="39">
        <v>2045</v>
      </c>
      <c r="F104" s="39">
        <v>3476</v>
      </c>
      <c r="G104" s="46">
        <v>1306</v>
      </c>
    </row>
    <row r="105" spans="1:7">
      <c r="A105" s="19">
        <v>2016</v>
      </c>
      <c r="B105" s="53">
        <v>1689</v>
      </c>
      <c r="C105" s="39">
        <v>1194</v>
      </c>
      <c r="D105" s="39">
        <v>1479</v>
      </c>
      <c r="E105" s="39">
        <v>1920</v>
      </c>
      <c r="F105" s="39">
        <v>3706</v>
      </c>
      <c r="G105" s="46">
        <v>1450</v>
      </c>
    </row>
    <row r="106" spans="1:7">
      <c r="A106" s="20">
        <v>2017</v>
      </c>
      <c r="B106" s="51">
        <v>868</v>
      </c>
      <c r="C106" s="41">
        <v>1086</v>
      </c>
      <c r="D106" s="41">
        <v>1507</v>
      </c>
      <c r="E106" s="41">
        <v>1885</v>
      </c>
      <c r="F106" s="41">
        <v>3821</v>
      </c>
      <c r="G106" s="48">
        <v>1403</v>
      </c>
    </row>
    <row r="109" spans="1:7" ht="30">
      <c r="A109" s="47"/>
      <c r="B109" s="30" t="s">
        <v>39</v>
      </c>
      <c r="C109" s="30" t="s">
        <v>40</v>
      </c>
      <c r="D109" s="30" t="s">
        <v>17</v>
      </c>
      <c r="E109" s="30" t="s">
        <v>18</v>
      </c>
      <c r="F109" s="31" t="s">
        <v>41</v>
      </c>
      <c r="G109" s="31" t="s">
        <v>22</v>
      </c>
    </row>
    <row r="110" spans="1:7">
      <c r="A110" s="19">
        <v>2007</v>
      </c>
      <c r="B110" s="39">
        <v>611</v>
      </c>
      <c r="C110" s="39">
        <v>787</v>
      </c>
      <c r="D110" s="39">
        <v>709</v>
      </c>
      <c r="E110" s="39">
        <v>685</v>
      </c>
      <c r="F110" s="40">
        <v>820</v>
      </c>
      <c r="G110" s="40">
        <v>773</v>
      </c>
    </row>
    <row r="111" spans="1:7">
      <c r="A111" s="19">
        <v>2008</v>
      </c>
      <c r="B111" s="39">
        <v>950</v>
      </c>
      <c r="C111" s="39">
        <v>838</v>
      </c>
      <c r="D111" s="39">
        <v>926</v>
      </c>
      <c r="E111" s="39">
        <v>837</v>
      </c>
      <c r="F111" s="40">
        <v>992</v>
      </c>
      <c r="G111" s="40">
        <v>925</v>
      </c>
    </row>
    <row r="112" spans="1:7">
      <c r="A112" s="19">
        <v>2009</v>
      </c>
      <c r="B112" s="39">
        <v>805</v>
      </c>
      <c r="C112" s="39">
        <v>906</v>
      </c>
      <c r="D112" s="39">
        <v>1141</v>
      </c>
      <c r="E112" s="39">
        <v>808</v>
      </c>
      <c r="F112" s="40">
        <v>965</v>
      </c>
      <c r="G112" s="40">
        <v>932</v>
      </c>
    </row>
    <row r="113" spans="1:7">
      <c r="A113" s="19">
        <v>2010</v>
      </c>
      <c r="B113" s="39">
        <v>1020</v>
      </c>
      <c r="C113" s="39">
        <v>818</v>
      </c>
      <c r="D113" s="39">
        <v>1067</v>
      </c>
      <c r="E113" s="39">
        <v>751</v>
      </c>
      <c r="F113" s="40">
        <v>942</v>
      </c>
      <c r="G113" s="40">
        <v>899</v>
      </c>
    </row>
    <row r="114" spans="1:7">
      <c r="A114" s="19">
        <v>2011</v>
      </c>
      <c r="B114" s="39">
        <v>1173</v>
      </c>
      <c r="C114" s="39">
        <v>1027</v>
      </c>
      <c r="D114" s="39">
        <v>1309</v>
      </c>
      <c r="E114" s="39">
        <v>921</v>
      </c>
      <c r="F114" s="40">
        <v>1032</v>
      </c>
      <c r="G114" s="40">
        <v>1032</v>
      </c>
    </row>
    <row r="115" spans="1:7">
      <c r="A115" s="19">
        <v>2012</v>
      </c>
      <c r="B115" s="39">
        <v>1230</v>
      </c>
      <c r="C115" s="39">
        <v>1178</v>
      </c>
      <c r="D115" s="39">
        <v>1185</v>
      </c>
      <c r="E115" s="39">
        <v>1008</v>
      </c>
      <c r="F115" s="40">
        <v>1109</v>
      </c>
      <c r="G115" s="40">
        <v>1112</v>
      </c>
    </row>
    <row r="116" spans="1:7">
      <c r="A116" s="19">
        <v>2013</v>
      </c>
      <c r="B116" s="39">
        <v>1014</v>
      </c>
      <c r="C116" s="39">
        <v>1118</v>
      </c>
      <c r="D116" s="39">
        <v>1682</v>
      </c>
      <c r="E116" s="39">
        <v>1194</v>
      </c>
      <c r="F116" s="40">
        <v>1202</v>
      </c>
      <c r="G116" s="40">
        <v>1214</v>
      </c>
    </row>
    <row r="117" spans="1:7">
      <c r="A117" s="19">
        <v>2014</v>
      </c>
      <c r="B117" s="39">
        <v>1213</v>
      </c>
      <c r="C117" s="39">
        <v>1425</v>
      </c>
      <c r="D117" s="39">
        <v>1566</v>
      </c>
      <c r="E117" s="39">
        <v>1137</v>
      </c>
      <c r="F117" s="40">
        <v>1257</v>
      </c>
      <c r="G117" s="40">
        <v>1279</v>
      </c>
    </row>
    <row r="118" spans="1:7">
      <c r="A118" s="19">
        <v>2015</v>
      </c>
      <c r="B118" s="39">
        <v>1449</v>
      </c>
      <c r="C118" s="39">
        <v>1348</v>
      </c>
      <c r="D118" s="39">
        <v>1654</v>
      </c>
      <c r="E118" s="39">
        <v>1122</v>
      </c>
      <c r="F118" s="40">
        <v>1303</v>
      </c>
      <c r="G118" s="40">
        <v>1306</v>
      </c>
    </row>
    <row r="119" spans="1:7">
      <c r="A119" s="19">
        <v>2016</v>
      </c>
      <c r="B119" s="39">
        <v>1565</v>
      </c>
      <c r="C119" s="39">
        <v>1445</v>
      </c>
      <c r="D119" s="39">
        <v>1601</v>
      </c>
      <c r="E119" s="39">
        <v>1212</v>
      </c>
      <c r="F119" s="40">
        <v>1514</v>
      </c>
      <c r="G119" s="40">
        <v>1450</v>
      </c>
    </row>
    <row r="120" spans="1:7">
      <c r="A120" s="20">
        <v>2017</v>
      </c>
      <c r="B120" s="41">
        <v>1155</v>
      </c>
      <c r="C120" s="41">
        <v>1428</v>
      </c>
      <c r="D120" s="41">
        <v>1876</v>
      </c>
      <c r="E120" s="41">
        <v>1302</v>
      </c>
      <c r="F120" s="42">
        <v>1408</v>
      </c>
      <c r="G120" s="42">
        <v>1403</v>
      </c>
    </row>
    <row r="124" spans="1:7">
      <c r="A124" s="88"/>
      <c r="B124" s="82" t="s">
        <v>24</v>
      </c>
      <c r="C124" s="83"/>
      <c r="D124" s="84"/>
      <c r="E124" s="83" t="s">
        <v>25</v>
      </c>
      <c r="F124" s="83"/>
      <c r="G124" s="84"/>
    </row>
    <row r="125" spans="1:7" ht="17.25">
      <c r="A125" s="89"/>
      <c r="B125" s="12" t="s">
        <v>175</v>
      </c>
      <c r="C125" s="12" t="s">
        <v>176</v>
      </c>
      <c r="D125" s="12" t="s">
        <v>177</v>
      </c>
      <c r="E125" s="12" t="s">
        <v>188</v>
      </c>
      <c r="G125" s="69" t="s">
        <v>1</v>
      </c>
    </row>
    <row r="126" spans="1:7">
      <c r="A126" s="19">
        <v>2007</v>
      </c>
      <c r="B126" s="15">
        <v>1448792</v>
      </c>
      <c r="C126" s="15">
        <v>1188600</v>
      </c>
      <c r="D126" s="15">
        <v>64183</v>
      </c>
      <c r="E126" s="15">
        <v>439440</v>
      </c>
      <c r="G126" s="16">
        <f>+D126+E126</f>
        <v>503623</v>
      </c>
    </row>
    <row r="127" spans="1:7">
      <c r="A127" s="19">
        <v>2008</v>
      </c>
      <c r="B127" s="15">
        <v>1458402</v>
      </c>
      <c r="C127" s="15">
        <v>1195708</v>
      </c>
      <c r="D127" s="15">
        <v>67172</v>
      </c>
      <c r="E127" s="15">
        <v>443985</v>
      </c>
      <c r="G127" s="16">
        <f>+E127+D127</f>
        <v>511157</v>
      </c>
    </row>
    <row r="128" spans="1:7">
      <c r="A128" s="19">
        <v>2009</v>
      </c>
      <c r="B128" s="15">
        <v>1498670</v>
      </c>
      <c r="C128" s="15">
        <v>1225904</v>
      </c>
      <c r="D128" s="15">
        <v>72962</v>
      </c>
      <c r="E128" s="15">
        <v>460456</v>
      </c>
      <c r="G128" s="16">
        <f>+E128+D128</f>
        <v>533418</v>
      </c>
    </row>
    <row r="129" spans="1:16">
      <c r="A129" s="19">
        <v>2010</v>
      </c>
      <c r="B129" s="15">
        <v>1546847</v>
      </c>
      <c r="C129" s="15">
        <v>1302928</v>
      </c>
      <c r="D129" s="15">
        <v>78412</v>
      </c>
      <c r="E129" s="15">
        <v>456038</v>
      </c>
      <c r="G129" s="16">
        <f>+E129+D129</f>
        <v>534450</v>
      </c>
    </row>
    <row r="130" spans="1:16">
      <c r="A130" s="19">
        <v>2011</v>
      </c>
      <c r="B130" s="15">
        <v>1545557</v>
      </c>
      <c r="C130" s="15">
        <v>1358554</v>
      </c>
      <c r="D130" s="15">
        <v>74894</v>
      </c>
      <c r="E130" s="15">
        <v>455498</v>
      </c>
      <c r="G130" s="16">
        <f>+E130+D130</f>
        <v>530392</v>
      </c>
    </row>
    <row r="131" spans="1:16">
      <c r="A131" s="19">
        <v>2012</v>
      </c>
      <c r="B131" s="15">
        <v>1576813</v>
      </c>
      <c r="C131" s="15">
        <v>1383396</v>
      </c>
      <c r="D131" s="15">
        <v>76098</v>
      </c>
      <c r="E131" s="15">
        <v>480068</v>
      </c>
      <c r="G131" s="16">
        <f>+E131+D131</f>
        <v>556166</v>
      </c>
    </row>
    <row r="132" spans="1:16">
      <c r="A132" s="19">
        <v>2013</v>
      </c>
      <c r="B132" s="15">
        <v>1591300</v>
      </c>
      <c r="C132" s="15">
        <v>1378657</v>
      </c>
      <c r="D132" s="15">
        <v>68251</v>
      </c>
      <c r="E132" s="15">
        <v>489434</v>
      </c>
      <c r="G132" s="16">
        <f>+E132+D132</f>
        <v>557685</v>
      </c>
    </row>
    <row r="133" spans="1:16">
      <c r="A133" s="19">
        <v>2014</v>
      </c>
      <c r="B133" s="15">
        <v>1625615</v>
      </c>
      <c r="C133" s="15">
        <v>1390249</v>
      </c>
      <c r="D133" s="15">
        <v>86893</v>
      </c>
      <c r="E133" s="15">
        <v>494408</v>
      </c>
      <c r="G133" s="16">
        <f>+E133+D133</f>
        <v>581301</v>
      </c>
    </row>
    <row r="134" spans="1:16">
      <c r="A134" s="19">
        <v>2015</v>
      </c>
      <c r="B134" s="15">
        <v>1689929</v>
      </c>
      <c r="C134" s="15">
        <v>1389804</v>
      </c>
      <c r="D134" s="15">
        <v>84194</v>
      </c>
      <c r="E134" s="15">
        <v>521441</v>
      </c>
      <c r="G134" s="16">
        <f>+E134+D134</f>
        <v>605635</v>
      </c>
    </row>
    <row r="135" spans="1:16">
      <c r="A135" s="19">
        <v>2016</v>
      </c>
      <c r="B135" s="15">
        <v>1739366</v>
      </c>
      <c r="C135" s="15">
        <v>1492950</v>
      </c>
      <c r="D135" s="15">
        <v>62909</v>
      </c>
      <c r="E135" s="15">
        <v>497216</v>
      </c>
      <c r="G135" s="16">
        <f>+E135+D135</f>
        <v>560125</v>
      </c>
    </row>
    <row r="136" spans="1:16">
      <c r="A136" s="20">
        <v>2017</v>
      </c>
      <c r="B136" s="17">
        <v>1760412</v>
      </c>
      <c r="C136" s="17">
        <v>1552824</v>
      </c>
      <c r="D136" s="17">
        <v>81253</v>
      </c>
      <c r="E136" s="17">
        <v>470507</v>
      </c>
      <c r="G136" s="18">
        <f>+E136+D136</f>
        <v>551760</v>
      </c>
    </row>
    <row r="142" spans="1:16">
      <c r="A142" s="88" t="s">
        <v>9</v>
      </c>
      <c r="B142" s="90" t="s">
        <v>10</v>
      </c>
      <c r="C142" s="91"/>
      <c r="D142" s="92"/>
      <c r="E142" s="90" t="s">
        <v>11</v>
      </c>
      <c r="F142" s="91"/>
      <c r="G142" s="92"/>
      <c r="H142" s="90" t="s">
        <v>12</v>
      </c>
      <c r="I142" s="91"/>
      <c r="J142" s="92"/>
      <c r="K142" s="90" t="s">
        <v>13</v>
      </c>
      <c r="L142" s="91"/>
      <c r="M142" s="92"/>
      <c r="N142" s="90" t="s">
        <v>14</v>
      </c>
      <c r="O142" s="91"/>
      <c r="P142" s="92"/>
    </row>
    <row r="143" spans="1:16">
      <c r="A143" s="19">
        <v>2007</v>
      </c>
      <c r="B143" s="15">
        <v>7125</v>
      </c>
      <c r="C143" s="15">
        <v>20832</v>
      </c>
      <c r="D143" s="16">
        <f>+B143+C143</f>
        <v>27957</v>
      </c>
      <c r="E143" s="15">
        <v>140223</v>
      </c>
      <c r="F143" s="15">
        <v>194108</v>
      </c>
      <c r="G143" s="16">
        <f t="shared" ref="G143:G153" si="0">+E143+F143</f>
        <v>334331</v>
      </c>
      <c r="H143" s="15">
        <v>656088</v>
      </c>
      <c r="I143" s="15">
        <v>431847</v>
      </c>
      <c r="J143" s="16">
        <f t="shared" ref="J143:J153" si="1">+H143+I143</f>
        <v>1087935</v>
      </c>
      <c r="K143" s="15">
        <v>241653</v>
      </c>
      <c r="L143" s="15">
        <v>214923</v>
      </c>
      <c r="M143" s="16">
        <f t="shared" ref="M143:M149" si="2">+K143+L143</f>
        <v>456576</v>
      </c>
      <c r="N143" s="15">
        <v>375167</v>
      </c>
      <c r="O143" s="15">
        <v>266301</v>
      </c>
      <c r="P143" s="16">
        <f t="shared" ref="P143:P153" si="3">+N143+O143</f>
        <v>641468</v>
      </c>
    </row>
    <row r="144" spans="1:16">
      <c r="A144" s="19">
        <v>2008</v>
      </c>
      <c r="B144" s="15">
        <v>5161</v>
      </c>
      <c r="C144" s="15">
        <v>22920</v>
      </c>
      <c r="D144" s="16">
        <f>+B144+C144</f>
        <v>28081</v>
      </c>
      <c r="E144" s="15">
        <v>133822</v>
      </c>
      <c r="F144" s="15">
        <v>183566</v>
      </c>
      <c r="G144" s="16">
        <f t="shared" si="0"/>
        <v>317388</v>
      </c>
      <c r="H144" s="15">
        <v>662035</v>
      </c>
      <c r="I144" s="15">
        <v>463134</v>
      </c>
      <c r="J144" s="16">
        <f t="shared" si="1"/>
        <v>1125169</v>
      </c>
      <c r="K144" s="15">
        <v>269829</v>
      </c>
      <c r="L144" s="15">
        <v>212079</v>
      </c>
      <c r="M144" s="16">
        <f t="shared" si="2"/>
        <v>481908</v>
      </c>
      <c r="N144" s="15">
        <v>346372</v>
      </c>
      <c r="O144" s="15">
        <v>256022</v>
      </c>
      <c r="P144" s="16">
        <f t="shared" si="3"/>
        <v>602394</v>
      </c>
    </row>
    <row r="145" spans="1:16">
      <c r="A145" s="19">
        <v>2009</v>
      </c>
      <c r="B145" s="15">
        <v>5945</v>
      </c>
      <c r="C145" s="15">
        <v>22873</v>
      </c>
      <c r="D145" s="16">
        <f>+B145+C145</f>
        <v>28818</v>
      </c>
      <c r="E145" s="15">
        <v>132122</v>
      </c>
      <c r="F145" s="15">
        <v>214878</v>
      </c>
      <c r="G145" s="16">
        <f t="shared" si="0"/>
        <v>347000</v>
      </c>
      <c r="H145" s="15">
        <v>681984</v>
      </c>
      <c r="I145" s="15">
        <v>433578</v>
      </c>
      <c r="J145" s="16">
        <f t="shared" si="1"/>
        <v>1115562</v>
      </c>
      <c r="K145" s="15">
        <v>270401</v>
      </c>
      <c r="L145" s="15">
        <v>214825</v>
      </c>
      <c r="M145" s="16">
        <f t="shared" si="2"/>
        <v>485226</v>
      </c>
      <c r="N145" s="15">
        <v>359879</v>
      </c>
      <c r="O145" s="15">
        <v>279096</v>
      </c>
      <c r="P145" s="16">
        <f t="shared" si="3"/>
        <v>638975</v>
      </c>
    </row>
    <row r="146" spans="1:16">
      <c r="A146" s="19">
        <v>2010</v>
      </c>
      <c r="B146" s="15">
        <v>5427</v>
      </c>
      <c r="C146" s="15">
        <v>25685</v>
      </c>
      <c r="D146" s="16">
        <f>+B146+C146</f>
        <v>31112</v>
      </c>
      <c r="E146" s="15">
        <v>144461</v>
      </c>
      <c r="F146" s="15">
        <v>210047</v>
      </c>
      <c r="G146" s="16">
        <f t="shared" si="0"/>
        <v>354508</v>
      </c>
      <c r="H146" s="15">
        <v>746720</v>
      </c>
      <c r="I146" s="15">
        <v>507858</v>
      </c>
      <c r="J146" s="16">
        <f t="shared" si="1"/>
        <v>1254578</v>
      </c>
      <c r="K146" s="15">
        <v>283816</v>
      </c>
      <c r="L146" s="15">
        <v>265496</v>
      </c>
      <c r="M146" s="16">
        <f t="shared" si="2"/>
        <v>549312</v>
      </c>
      <c r="N146" s="15">
        <v>332454</v>
      </c>
      <c r="O146" s="15">
        <v>239470</v>
      </c>
      <c r="P146" s="16">
        <f t="shared" si="3"/>
        <v>571924</v>
      </c>
    </row>
    <row r="147" spans="1:16">
      <c r="A147" s="19">
        <v>2011</v>
      </c>
      <c r="B147" s="15">
        <v>6480</v>
      </c>
      <c r="C147" s="15">
        <v>24724</v>
      </c>
      <c r="D147" s="16">
        <f>+B147+C147</f>
        <v>31204</v>
      </c>
      <c r="E147" s="15">
        <v>150349</v>
      </c>
      <c r="F147" s="15">
        <v>207757</v>
      </c>
      <c r="G147" s="16">
        <f t="shared" si="0"/>
        <v>358106</v>
      </c>
      <c r="H147" s="15">
        <v>713285</v>
      </c>
      <c r="I147" s="15">
        <v>511399</v>
      </c>
      <c r="J147" s="16">
        <f t="shared" si="1"/>
        <v>1224684</v>
      </c>
      <c r="K147" s="15">
        <v>306000</v>
      </c>
      <c r="L147" s="15">
        <v>287118</v>
      </c>
      <c r="M147" s="16">
        <f t="shared" si="2"/>
        <v>593118</v>
      </c>
      <c r="N147" s="15">
        <v>343046</v>
      </c>
      <c r="O147" s="15">
        <v>284557</v>
      </c>
      <c r="P147" s="16">
        <f t="shared" si="3"/>
        <v>627603</v>
      </c>
    </row>
    <row r="148" spans="1:16">
      <c r="A148" s="19">
        <v>2012</v>
      </c>
      <c r="B148" s="15">
        <v>2634</v>
      </c>
      <c r="C148" s="15">
        <v>16048</v>
      </c>
      <c r="D148" s="16">
        <f>+B148+C148</f>
        <v>18682</v>
      </c>
      <c r="E148" s="15">
        <v>128077</v>
      </c>
      <c r="F148" s="15">
        <v>198768</v>
      </c>
      <c r="G148" s="16">
        <f t="shared" si="0"/>
        <v>326845</v>
      </c>
      <c r="H148" s="15">
        <v>762225</v>
      </c>
      <c r="I148" s="15">
        <v>536300</v>
      </c>
      <c r="J148" s="16">
        <f t="shared" si="1"/>
        <v>1298525</v>
      </c>
      <c r="K148" s="15">
        <v>305403</v>
      </c>
      <c r="L148" s="15">
        <v>276683</v>
      </c>
      <c r="M148" s="16">
        <f t="shared" si="2"/>
        <v>582086</v>
      </c>
      <c r="N148" s="15">
        <v>355535</v>
      </c>
      <c r="O148" s="15">
        <v>313942</v>
      </c>
      <c r="P148" s="16">
        <f t="shared" si="3"/>
        <v>669477</v>
      </c>
    </row>
    <row r="149" spans="1:16">
      <c r="A149" s="19">
        <v>2013</v>
      </c>
      <c r="B149" s="15">
        <v>3139</v>
      </c>
      <c r="C149" s="15">
        <v>16280</v>
      </c>
      <c r="D149" s="16">
        <f>+B149+C149</f>
        <v>19419</v>
      </c>
      <c r="E149" s="15">
        <v>124615</v>
      </c>
      <c r="F149" s="15">
        <v>196021</v>
      </c>
      <c r="G149" s="16">
        <f t="shared" si="0"/>
        <v>320636</v>
      </c>
      <c r="H149" s="15">
        <v>781113</v>
      </c>
      <c r="I149" s="15">
        <v>538454</v>
      </c>
      <c r="J149" s="16">
        <f t="shared" si="1"/>
        <v>1319567</v>
      </c>
      <c r="K149" s="15">
        <v>279051</v>
      </c>
      <c r="L149" s="15">
        <v>277630</v>
      </c>
      <c r="M149" s="16">
        <f t="shared" si="2"/>
        <v>556681</v>
      </c>
      <c r="N149" s="15">
        <v>367756</v>
      </c>
      <c r="O149" s="15">
        <v>305472</v>
      </c>
      <c r="P149" s="16">
        <f t="shared" si="3"/>
        <v>673228</v>
      </c>
    </row>
    <row r="150" spans="1:16">
      <c r="A150" s="19">
        <v>2014</v>
      </c>
      <c r="B150" s="15">
        <v>1663</v>
      </c>
      <c r="C150" s="15">
        <v>14439</v>
      </c>
      <c r="D150" s="16">
        <f>+B150+C150</f>
        <v>16102</v>
      </c>
      <c r="E150" s="15">
        <v>110798</v>
      </c>
      <c r="F150" s="15">
        <v>176050</v>
      </c>
      <c r="G150" s="16">
        <f t="shared" si="0"/>
        <v>286848</v>
      </c>
      <c r="H150" s="15">
        <v>848217</v>
      </c>
      <c r="I150" s="15">
        <v>580499</v>
      </c>
      <c r="J150" s="16">
        <f t="shared" si="1"/>
        <v>1428716</v>
      </c>
      <c r="K150" s="15">
        <v>271813</v>
      </c>
      <c r="L150" s="15">
        <v>242037</v>
      </c>
      <c r="M150" s="16">
        <f>+K150+L150</f>
        <v>513850</v>
      </c>
      <c r="N150" s="15">
        <v>362334</v>
      </c>
      <c r="O150" s="15">
        <v>332673</v>
      </c>
      <c r="P150" s="16">
        <f t="shared" si="3"/>
        <v>695007</v>
      </c>
    </row>
    <row r="151" spans="1:16">
      <c r="A151" s="19">
        <v>2015</v>
      </c>
      <c r="B151" s="15">
        <v>3882</v>
      </c>
      <c r="C151" s="15">
        <v>15541</v>
      </c>
      <c r="D151" s="16">
        <f>+B151+C151</f>
        <v>19423</v>
      </c>
      <c r="E151" s="15">
        <v>128609</v>
      </c>
      <c r="F151" s="15">
        <v>176165</v>
      </c>
      <c r="G151" s="16">
        <f t="shared" si="0"/>
        <v>304774</v>
      </c>
      <c r="H151" s="15">
        <v>900328</v>
      </c>
      <c r="I151" s="15">
        <v>578944</v>
      </c>
      <c r="J151" s="16">
        <f t="shared" si="1"/>
        <v>1479272</v>
      </c>
      <c r="K151" s="15">
        <v>257744</v>
      </c>
      <c r="L151" s="15">
        <v>259161</v>
      </c>
      <c r="M151" s="16">
        <f t="shared" ref="M151:M153" si="4">+K151+L151</f>
        <v>516905</v>
      </c>
      <c r="N151" s="15">
        <v>366684</v>
      </c>
      <c r="O151" s="15">
        <v>316182</v>
      </c>
      <c r="P151" s="16">
        <f t="shared" si="3"/>
        <v>682866</v>
      </c>
    </row>
    <row r="152" spans="1:16">
      <c r="A152" s="19">
        <v>2016</v>
      </c>
      <c r="B152" s="15">
        <v>5784</v>
      </c>
      <c r="C152" s="15">
        <v>16778</v>
      </c>
      <c r="D152" s="16">
        <f>+B152+C152</f>
        <v>22562</v>
      </c>
      <c r="E152" s="15">
        <v>120893</v>
      </c>
      <c r="F152" s="15">
        <v>183491</v>
      </c>
      <c r="G152" s="16">
        <f t="shared" si="0"/>
        <v>304384</v>
      </c>
      <c r="H152" s="15">
        <v>888410</v>
      </c>
      <c r="I152" s="15">
        <v>589575</v>
      </c>
      <c r="J152" s="16">
        <f t="shared" si="1"/>
        <v>1477985</v>
      </c>
      <c r="K152" s="15">
        <v>276222</v>
      </c>
      <c r="L152" s="15">
        <v>303827</v>
      </c>
      <c r="M152" s="16">
        <f t="shared" si="4"/>
        <v>580049</v>
      </c>
      <c r="N152" s="15">
        <v>398551</v>
      </c>
      <c r="O152" s="15">
        <v>328988</v>
      </c>
      <c r="P152" s="16">
        <f t="shared" si="3"/>
        <v>727539</v>
      </c>
    </row>
    <row r="153" spans="1:16">
      <c r="A153" s="20">
        <v>2017</v>
      </c>
      <c r="B153" s="17">
        <v>5410</v>
      </c>
      <c r="C153" s="17">
        <v>15463</v>
      </c>
      <c r="D153" s="18">
        <f>+B153+C153</f>
        <v>20873</v>
      </c>
      <c r="E153" s="17">
        <v>128256</v>
      </c>
      <c r="F153" s="17">
        <v>195678</v>
      </c>
      <c r="G153" s="18">
        <f t="shared" si="0"/>
        <v>323934</v>
      </c>
      <c r="H153" s="17">
        <v>896713</v>
      </c>
      <c r="I153" s="17">
        <v>658454</v>
      </c>
      <c r="J153" s="18">
        <f t="shared" si="1"/>
        <v>1555167</v>
      </c>
      <c r="K153" s="17">
        <v>264196</v>
      </c>
      <c r="L153" s="17">
        <v>294591</v>
      </c>
      <c r="M153" s="18">
        <f t="shared" si="4"/>
        <v>558787</v>
      </c>
      <c r="N153" s="17">
        <v>420556</v>
      </c>
      <c r="O153" s="17">
        <v>311825</v>
      </c>
      <c r="P153" s="18">
        <f t="shared" si="3"/>
        <v>732381</v>
      </c>
    </row>
    <row r="155" spans="1:16">
      <c r="A155" s="88"/>
      <c r="B155" s="90" t="s">
        <v>10</v>
      </c>
      <c r="C155" s="90" t="s">
        <v>11</v>
      </c>
      <c r="D155" s="90" t="s">
        <v>12</v>
      </c>
      <c r="E155" s="90" t="s">
        <v>13</v>
      </c>
      <c r="F155" s="90" t="s">
        <v>14</v>
      </c>
    </row>
    <row r="156" spans="1:16">
      <c r="A156" s="19">
        <v>2007</v>
      </c>
      <c r="B156">
        <f>+D143</f>
        <v>27957</v>
      </c>
      <c r="C156">
        <f>+G143</f>
        <v>334331</v>
      </c>
      <c r="D156">
        <f>+J143</f>
        <v>1087935</v>
      </c>
      <c r="E156">
        <f>+M143</f>
        <v>456576</v>
      </c>
      <c r="F156">
        <f>+P143</f>
        <v>641468</v>
      </c>
    </row>
    <row r="157" spans="1:16">
      <c r="A157" s="19">
        <v>2008</v>
      </c>
      <c r="B157">
        <f t="shared" ref="B157:B166" si="5">+D144</f>
        <v>28081</v>
      </c>
      <c r="C157">
        <f t="shared" ref="C157:C166" si="6">+G144</f>
        <v>317388</v>
      </c>
      <c r="D157">
        <f t="shared" ref="D157:D166" si="7">+J144</f>
        <v>1125169</v>
      </c>
      <c r="E157">
        <f t="shared" ref="E157:E166" si="8">+M144</f>
        <v>481908</v>
      </c>
      <c r="F157">
        <f t="shared" ref="F157:F166" si="9">+P144</f>
        <v>602394</v>
      </c>
    </row>
    <row r="158" spans="1:16">
      <c r="A158" s="19">
        <v>2009</v>
      </c>
      <c r="B158">
        <f t="shared" si="5"/>
        <v>28818</v>
      </c>
      <c r="C158">
        <f t="shared" si="6"/>
        <v>347000</v>
      </c>
      <c r="D158">
        <f t="shared" si="7"/>
        <v>1115562</v>
      </c>
      <c r="E158">
        <f t="shared" si="8"/>
        <v>485226</v>
      </c>
      <c r="F158">
        <f t="shared" si="9"/>
        <v>638975</v>
      </c>
    </row>
    <row r="159" spans="1:16">
      <c r="A159" s="19">
        <v>2010</v>
      </c>
      <c r="B159">
        <f t="shared" si="5"/>
        <v>31112</v>
      </c>
      <c r="C159">
        <f t="shared" si="6"/>
        <v>354508</v>
      </c>
      <c r="D159">
        <f t="shared" si="7"/>
        <v>1254578</v>
      </c>
      <c r="E159">
        <f t="shared" si="8"/>
        <v>549312</v>
      </c>
      <c r="F159">
        <f t="shared" si="9"/>
        <v>571924</v>
      </c>
    </row>
    <row r="160" spans="1:16">
      <c r="A160" s="19">
        <v>2011</v>
      </c>
      <c r="B160">
        <f t="shared" si="5"/>
        <v>31204</v>
      </c>
      <c r="C160">
        <f t="shared" si="6"/>
        <v>358106</v>
      </c>
      <c r="D160">
        <f t="shared" si="7"/>
        <v>1224684</v>
      </c>
      <c r="E160">
        <f t="shared" si="8"/>
        <v>593118</v>
      </c>
      <c r="F160">
        <f t="shared" si="9"/>
        <v>627603</v>
      </c>
    </row>
    <row r="161" spans="1:7">
      <c r="A161" s="19">
        <v>2012</v>
      </c>
      <c r="B161">
        <f t="shared" si="5"/>
        <v>18682</v>
      </c>
      <c r="C161">
        <f t="shared" si="6"/>
        <v>326845</v>
      </c>
      <c r="D161">
        <f t="shared" si="7"/>
        <v>1298525</v>
      </c>
      <c r="E161">
        <f t="shared" si="8"/>
        <v>582086</v>
      </c>
      <c r="F161">
        <f t="shared" si="9"/>
        <v>669477</v>
      </c>
    </row>
    <row r="162" spans="1:7">
      <c r="A162" s="19">
        <v>2013</v>
      </c>
      <c r="B162">
        <f t="shared" si="5"/>
        <v>19419</v>
      </c>
      <c r="C162">
        <f t="shared" si="6"/>
        <v>320636</v>
      </c>
      <c r="D162">
        <f t="shared" si="7"/>
        <v>1319567</v>
      </c>
      <c r="E162">
        <f t="shared" si="8"/>
        <v>556681</v>
      </c>
      <c r="F162">
        <f t="shared" si="9"/>
        <v>673228</v>
      </c>
    </row>
    <row r="163" spans="1:7">
      <c r="A163" s="19">
        <v>2014</v>
      </c>
      <c r="B163">
        <f t="shared" si="5"/>
        <v>16102</v>
      </c>
      <c r="C163">
        <f t="shared" si="6"/>
        <v>286848</v>
      </c>
      <c r="D163">
        <f t="shared" si="7"/>
        <v>1428716</v>
      </c>
      <c r="E163">
        <f t="shared" si="8"/>
        <v>513850</v>
      </c>
      <c r="F163">
        <f t="shared" si="9"/>
        <v>695007</v>
      </c>
    </row>
    <row r="164" spans="1:7">
      <c r="A164" s="19">
        <v>2015</v>
      </c>
      <c r="B164">
        <f t="shared" si="5"/>
        <v>19423</v>
      </c>
      <c r="C164">
        <f t="shared" si="6"/>
        <v>304774</v>
      </c>
      <c r="D164">
        <f t="shared" si="7"/>
        <v>1479272</v>
      </c>
      <c r="E164">
        <f t="shared" si="8"/>
        <v>516905</v>
      </c>
      <c r="F164">
        <f t="shared" si="9"/>
        <v>682866</v>
      </c>
    </row>
    <row r="165" spans="1:7">
      <c r="A165" s="19">
        <v>2016</v>
      </c>
      <c r="B165">
        <f t="shared" si="5"/>
        <v>22562</v>
      </c>
      <c r="C165">
        <f t="shared" si="6"/>
        <v>304384</v>
      </c>
      <c r="D165">
        <f t="shared" si="7"/>
        <v>1477985</v>
      </c>
      <c r="E165">
        <f t="shared" si="8"/>
        <v>580049</v>
      </c>
      <c r="F165">
        <f t="shared" si="9"/>
        <v>727539</v>
      </c>
    </row>
    <row r="166" spans="1:7">
      <c r="A166" s="20">
        <v>2017</v>
      </c>
      <c r="B166">
        <f t="shared" si="5"/>
        <v>20873</v>
      </c>
      <c r="C166">
        <f t="shared" si="6"/>
        <v>323934</v>
      </c>
      <c r="D166">
        <f t="shared" si="7"/>
        <v>1555167</v>
      </c>
      <c r="E166">
        <f t="shared" si="8"/>
        <v>558787</v>
      </c>
      <c r="F166">
        <f t="shared" si="9"/>
        <v>732381</v>
      </c>
    </row>
    <row r="172" spans="1:7" ht="15" customHeight="1">
      <c r="A172" s="88"/>
      <c r="B172" s="49" t="s">
        <v>19</v>
      </c>
      <c r="C172" s="30"/>
      <c r="D172" s="30"/>
      <c r="E172" s="30"/>
      <c r="F172" s="31"/>
      <c r="G172" s="88" t="s">
        <v>1</v>
      </c>
    </row>
    <row r="173" spans="1:7">
      <c r="A173" s="89"/>
      <c r="B173" s="26" t="s">
        <v>33</v>
      </c>
      <c r="C173" s="26" t="s">
        <v>34</v>
      </c>
      <c r="D173" s="26" t="s">
        <v>17</v>
      </c>
      <c r="E173" s="26" t="s">
        <v>18</v>
      </c>
      <c r="F173" s="27" t="s">
        <v>35</v>
      </c>
      <c r="G173" s="89"/>
    </row>
    <row r="174" spans="1:7">
      <c r="A174" s="19">
        <v>2007</v>
      </c>
      <c r="B174" s="15">
        <v>117584</v>
      </c>
      <c r="C174" s="15">
        <v>396017</v>
      </c>
      <c r="D174" s="15">
        <v>172734</v>
      </c>
      <c r="E174" s="15">
        <v>527595</v>
      </c>
      <c r="F174" s="16">
        <v>1334339</v>
      </c>
      <c r="G174" s="16">
        <f>+B174+C174+D174+E174+F174</f>
        <v>2548269</v>
      </c>
    </row>
    <row r="175" spans="1:7">
      <c r="A175" s="19">
        <v>2008</v>
      </c>
      <c r="B175" s="15">
        <v>106105</v>
      </c>
      <c r="C175" s="15">
        <v>398253</v>
      </c>
      <c r="D175" s="15">
        <v>152178</v>
      </c>
      <c r="E175" s="15">
        <v>548064</v>
      </c>
      <c r="F175" s="16">
        <v>1350337</v>
      </c>
      <c r="G175" s="16">
        <f t="shared" ref="G175:G184" si="10">+B175+C175+D175+E175+F175</f>
        <v>2554937</v>
      </c>
    </row>
    <row r="176" spans="1:7">
      <c r="A176" s="19">
        <v>2009</v>
      </c>
      <c r="B176" s="15">
        <v>113026</v>
      </c>
      <c r="C176" s="15">
        <v>399520</v>
      </c>
      <c r="D176" s="15">
        <v>182649</v>
      </c>
      <c r="E176" s="15">
        <v>546766</v>
      </c>
      <c r="F176" s="16">
        <v>1373619</v>
      </c>
      <c r="G176" s="16">
        <f t="shared" si="10"/>
        <v>2615580</v>
      </c>
    </row>
    <row r="177" spans="1:7">
      <c r="A177" s="19">
        <v>2010</v>
      </c>
      <c r="B177" s="15">
        <v>108944</v>
      </c>
      <c r="C177" s="15">
        <v>407646</v>
      </c>
      <c r="D177" s="15">
        <v>199438</v>
      </c>
      <c r="E177" s="15">
        <v>618898</v>
      </c>
      <c r="F177" s="16">
        <v>1429714</v>
      </c>
      <c r="G177" s="16">
        <f t="shared" si="10"/>
        <v>2764640</v>
      </c>
    </row>
    <row r="178" spans="1:7">
      <c r="A178" s="19">
        <v>2011</v>
      </c>
      <c r="B178" s="15">
        <v>118409</v>
      </c>
      <c r="C178" s="15">
        <v>385044</v>
      </c>
      <c r="D178" s="15">
        <v>208630</v>
      </c>
      <c r="E178" s="15">
        <v>584233</v>
      </c>
      <c r="F178" s="16">
        <v>1538399</v>
      </c>
      <c r="G178" s="16">
        <f t="shared" si="10"/>
        <v>2834715</v>
      </c>
    </row>
    <row r="179" spans="1:7">
      <c r="A179" s="19">
        <v>2012</v>
      </c>
      <c r="B179" s="15">
        <v>116794</v>
      </c>
      <c r="C179" s="15">
        <v>446889</v>
      </c>
      <c r="D179" s="15">
        <v>215922</v>
      </c>
      <c r="E179" s="15">
        <v>641970</v>
      </c>
      <c r="F179" s="16">
        <v>1474411</v>
      </c>
      <c r="G179" s="16">
        <f t="shared" si="10"/>
        <v>2895986</v>
      </c>
    </row>
    <row r="180" spans="1:7">
      <c r="A180" s="19">
        <v>2013</v>
      </c>
      <c r="B180" s="15">
        <v>115988</v>
      </c>
      <c r="C180" s="15">
        <v>395978</v>
      </c>
      <c r="D180" s="15">
        <v>209956</v>
      </c>
      <c r="E180" s="15">
        <v>661716</v>
      </c>
      <c r="F180" s="16">
        <v>1509512</v>
      </c>
      <c r="G180" s="16">
        <f t="shared" si="10"/>
        <v>2893150</v>
      </c>
    </row>
    <row r="181" spans="1:7">
      <c r="A181" s="19">
        <v>2014</v>
      </c>
      <c r="B181" s="15">
        <v>113437</v>
      </c>
      <c r="C181" s="15">
        <v>399353</v>
      </c>
      <c r="D181" s="15">
        <v>214232</v>
      </c>
      <c r="E181" s="15">
        <v>647853</v>
      </c>
      <c r="F181" s="16">
        <v>1568050</v>
      </c>
      <c r="G181" s="16">
        <f t="shared" si="10"/>
        <v>2942925</v>
      </c>
    </row>
    <row r="182" spans="1:7">
      <c r="A182" s="19">
        <v>2015</v>
      </c>
      <c r="B182" s="15">
        <v>130003</v>
      </c>
      <c r="C182" s="15">
        <v>421208</v>
      </c>
      <c r="D182" s="15">
        <v>243259</v>
      </c>
      <c r="E182" s="15">
        <v>599194</v>
      </c>
      <c r="F182" s="16">
        <v>1609727</v>
      </c>
      <c r="G182" s="16">
        <f t="shared" si="10"/>
        <v>3003391</v>
      </c>
    </row>
    <row r="183" spans="1:7">
      <c r="A183" s="19">
        <v>2016</v>
      </c>
      <c r="B183" s="15">
        <v>138326</v>
      </c>
      <c r="C183" s="15">
        <v>410966</v>
      </c>
      <c r="D183" s="15">
        <v>244519</v>
      </c>
      <c r="E183" s="15">
        <v>661914</v>
      </c>
      <c r="F183" s="16">
        <v>1659319</v>
      </c>
      <c r="G183" s="16">
        <f t="shared" si="10"/>
        <v>3115044</v>
      </c>
    </row>
    <row r="184" spans="1:7">
      <c r="A184" s="20">
        <v>2017</v>
      </c>
      <c r="B184" s="17">
        <v>133816</v>
      </c>
      <c r="C184" s="17">
        <v>428335</v>
      </c>
      <c r="D184" s="17">
        <v>229032</v>
      </c>
      <c r="E184" s="17">
        <v>670456</v>
      </c>
      <c r="F184" s="18">
        <v>1731786</v>
      </c>
      <c r="G184" s="18">
        <f t="shared" si="10"/>
        <v>3193425</v>
      </c>
    </row>
    <row r="188" spans="1:7" ht="45">
      <c r="A188" s="29"/>
      <c r="B188" s="30" t="s">
        <v>58</v>
      </c>
      <c r="C188" s="30" t="s">
        <v>59</v>
      </c>
      <c r="D188" s="30" t="s">
        <v>60</v>
      </c>
      <c r="E188" s="31" t="s">
        <v>61</v>
      </c>
    </row>
    <row r="189" spans="1:7">
      <c r="A189" s="19">
        <v>2007</v>
      </c>
      <c r="B189" s="15">
        <v>5027</v>
      </c>
      <c r="C189" s="15">
        <v>2487109</v>
      </c>
      <c r="D189" s="15">
        <v>61159</v>
      </c>
      <c r="E189" s="16">
        <v>587720</v>
      </c>
    </row>
    <row r="190" spans="1:7">
      <c r="A190" s="19">
        <v>2008</v>
      </c>
      <c r="B190" s="15">
        <v>7970</v>
      </c>
      <c r="C190" s="15">
        <v>2505732</v>
      </c>
      <c r="D190" s="15">
        <v>49207</v>
      </c>
      <c r="E190" s="16">
        <v>602359</v>
      </c>
    </row>
    <row r="191" spans="1:7">
      <c r="A191" s="19">
        <v>2009</v>
      </c>
      <c r="B191" s="15">
        <v>8828</v>
      </c>
      <c r="C191" s="15">
        <v>2558378</v>
      </c>
      <c r="D191" s="15">
        <v>57202</v>
      </c>
      <c r="E191" s="16">
        <v>633584</v>
      </c>
    </row>
    <row r="192" spans="1:7">
      <c r="A192" s="19">
        <v>2010</v>
      </c>
      <c r="B192" s="15">
        <v>7031</v>
      </c>
      <c r="C192" s="15">
        <v>2707075</v>
      </c>
      <c r="D192" s="15">
        <v>57565</v>
      </c>
      <c r="E192" s="16">
        <v>612554</v>
      </c>
    </row>
    <row r="193" spans="1:6">
      <c r="A193" s="19">
        <v>2011</v>
      </c>
      <c r="B193" s="15">
        <v>15735</v>
      </c>
      <c r="C193" s="15">
        <v>2756473</v>
      </c>
      <c r="D193" s="15">
        <v>78240</v>
      </c>
      <c r="E193" s="16">
        <v>584054</v>
      </c>
    </row>
    <row r="194" spans="1:6">
      <c r="A194" s="19">
        <v>2012</v>
      </c>
      <c r="B194" s="15">
        <v>4603</v>
      </c>
      <c r="C194" s="15">
        <v>2815137</v>
      </c>
      <c r="D194" s="15">
        <v>80849</v>
      </c>
      <c r="E194" s="16">
        <v>615785</v>
      </c>
    </row>
    <row r="195" spans="1:6">
      <c r="A195" s="19">
        <v>2013</v>
      </c>
      <c r="B195" s="15">
        <v>10291</v>
      </c>
      <c r="C195" s="15">
        <v>2821608</v>
      </c>
      <c r="D195" s="15">
        <v>71543</v>
      </c>
      <c r="E195" s="16">
        <v>624201</v>
      </c>
    </row>
    <row r="196" spans="1:6">
      <c r="A196" s="19">
        <v>2014</v>
      </c>
      <c r="B196" s="15">
        <v>7634</v>
      </c>
      <c r="C196" s="15">
        <v>2858145</v>
      </c>
      <c r="D196" s="15">
        <v>84781</v>
      </c>
      <c r="E196" s="16">
        <v>646604</v>
      </c>
    </row>
    <row r="197" spans="1:6">
      <c r="A197" s="19">
        <v>2015</v>
      </c>
      <c r="B197" s="15">
        <v>11801</v>
      </c>
      <c r="C197" s="15">
        <v>2951780</v>
      </c>
      <c r="D197" s="15">
        <v>51610</v>
      </c>
      <c r="E197" s="16">
        <v>670176</v>
      </c>
    </row>
    <row r="198" spans="1:6">
      <c r="A198" s="19">
        <v>2016</v>
      </c>
      <c r="B198" s="15">
        <v>13796</v>
      </c>
      <c r="C198" s="15">
        <v>3047958</v>
      </c>
      <c r="D198" s="15">
        <v>67087</v>
      </c>
      <c r="E198" s="16">
        <v>663600</v>
      </c>
    </row>
    <row r="199" spans="1:6">
      <c r="A199" s="20">
        <v>2017</v>
      </c>
      <c r="B199" s="17">
        <v>9933</v>
      </c>
      <c r="C199" s="17">
        <v>3131664</v>
      </c>
      <c r="D199" s="17">
        <v>61761</v>
      </c>
      <c r="E199" s="18">
        <v>661640</v>
      </c>
    </row>
    <row r="204" spans="1:6">
      <c r="A204" s="88"/>
      <c r="B204" s="73" t="s">
        <v>64</v>
      </c>
      <c r="C204" s="74"/>
      <c r="D204" s="74"/>
      <c r="E204" s="74"/>
      <c r="F204" s="75"/>
    </row>
    <row r="205" spans="1:6" ht="45">
      <c r="A205" s="89"/>
      <c r="B205" s="34" t="s">
        <v>65</v>
      </c>
      <c r="C205" s="34" t="s">
        <v>66</v>
      </c>
      <c r="D205" s="34" t="s">
        <v>67</v>
      </c>
      <c r="E205" s="34" t="s">
        <v>119</v>
      </c>
      <c r="F205" s="35" t="s">
        <v>68</v>
      </c>
    </row>
    <row r="206" spans="1:6">
      <c r="A206" s="19">
        <v>2007</v>
      </c>
      <c r="B206" s="15">
        <v>3918</v>
      </c>
      <c r="C206" s="15">
        <v>416071</v>
      </c>
      <c r="D206" s="15">
        <v>41345</v>
      </c>
      <c r="E206" s="15">
        <v>42289</v>
      </c>
      <c r="F206" s="16">
        <v>0</v>
      </c>
    </row>
    <row r="207" spans="1:6">
      <c r="A207" s="19">
        <v>2008</v>
      </c>
      <c r="B207" s="15">
        <v>7738</v>
      </c>
      <c r="C207" s="15">
        <v>405720</v>
      </c>
      <c r="D207" s="15">
        <v>38862</v>
      </c>
      <c r="E207" s="15">
        <v>56853</v>
      </c>
      <c r="F207" s="16">
        <v>1983</v>
      </c>
    </row>
    <row r="208" spans="1:6">
      <c r="A208" s="19">
        <v>2009</v>
      </c>
      <c r="B208" s="15">
        <v>4614</v>
      </c>
      <c r="C208" s="15">
        <v>419691</v>
      </c>
      <c r="D208" s="15">
        <v>56743</v>
      </c>
      <c r="E208" s="15">
        <v>51169</v>
      </c>
      <c r="F208" s="16">
        <v>1201</v>
      </c>
    </row>
    <row r="209" spans="1:6">
      <c r="A209" s="19">
        <v>2010</v>
      </c>
      <c r="B209" s="15">
        <v>3529</v>
      </c>
      <c r="C209" s="15">
        <v>423214</v>
      </c>
      <c r="D209" s="15">
        <v>41993</v>
      </c>
      <c r="E209" s="15">
        <v>64409</v>
      </c>
      <c r="F209" s="16">
        <v>1304</v>
      </c>
    </row>
    <row r="210" spans="1:6">
      <c r="A210" s="19">
        <v>2011</v>
      </c>
      <c r="B210" s="15">
        <v>11927</v>
      </c>
      <c r="C210" s="15">
        <v>420525</v>
      </c>
      <c r="D210" s="15">
        <v>57911</v>
      </c>
      <c r="E210" s="15">
        <v>37198</v>
      </c>
      <c r="F210" s="16">
        <v>2832</v>
      </c>
    </row>
    <row r="211" spans="1:6">
      <c r="A211" s="19">
        <v>2012</v>
      </c>
      <c r="B211" s="15">
        <v>4070</v>
      </c>
      <c r="C211" s="15">
        <v>454238</v>
      </c>
      <c r="D211" s="15">
        <v>55251</v>
      </c>
      <c r="E211" s="15">
        <v>41799</v>
      </c>
      <c r="F211" s="16">
        <v>810</v>
      </c>
    </row>
    <row r="212" spans="1:6">
      <c r="A212" s="19">
        <v>2013</v>
      </c>
      <c r="B212" s="15">
        <v>10718</v>
      </c>
      <c r="C212" s="15">
        <v>461701</v>
      </c>
      <c r="D212" s="15">
        <v>54575</v>
      </c>
      <c r="E212" s="15">
        <v>29459</v>
      </c>
      <c r="F212" s="16">
        <v>1232</v>
      </c>
    </row>
    <row r="213" spans="1:6">
      <c r="A213" s="19">
        <v>2014</v>
      </c>
      <c r="B213" s="15">
        <v>4054</v>
      </c>
      <c r="C213" s="15">
        <v>474110</v>
      </c>
      <c r="D213" s="15">
        <v>62933</v>
      </c>
      <c r="E213" s="15">
        <v>40203</v>
      </c>
      <c r="F213" s="16">
        <v>0</v>
      </c>
    </row>
    <row r="214" spans="1:6">
      <c r="A214" s="19">
        <v>2015</v>
      </c>
      <c r="B214" s="15">
        <v>8690</v>
      </c>
      <c r="C214" s="15">
        <v>484707</v>
      </c>
      <c r="D214" s="15">
        <v>64693</v>
      </c>
      <c r="E214" s="15">
        <v>44481</v>
      </c>
      <c r="F214" s="16">
        <v>3065</v>
      </c>
    </row>
    <row r="215" spans="1:6">
      <c r="A215" s="19">
        <v>2016</v>
      </c>
      <c r="B215" s="15">
        <v>9855</v>
      </c>
      <c r="C215" s="15">
        <v>473540</v>
      </c>
      <c r="D215" s="15">
        <v>56232</v>
      </c>
      <c r="E215" s="15">
        <v>20283</v>
      </c>
      <c r="F215" s="16">
        <v>216</v>
      </c>
    </row>
    <row r="216" spans="1:6">
      <c r="A216" s="20">
        <v>2017</v>
      </c>
      <c r="B216" s="17">
        <v>10543</v>
      </c>
      <c r="C216" s="17">
        <v>445397</v>
      </c>
      <c r="D216" s="17">
        <v>64674</v>
      </c>
      <c r="E216" s="17">
        <v>30671</v>
      </c>
      <c r="F216" s="18">
        <v>476</v>
      </c>
    </row>
    <row r="220" spans="1:6">
      <c r="A220" s="43"/>
      <c r="B220" s="67" t="s">
        <v>2</v>
      </c>
      <c r="C220" s="68" t="s">
        <v>3</v>
      </c>
      <c r="D220" s="68" t="s">
        <v>22</v>
      </c>
    </row>
    <row r="221" spans="1:6">
      <c r="A221" s="19">
        <v>2007</v>
      </c>
      <c r="B221" s="39">
        <v>1574</v>
      </c>
      <c r="C221" s="40">
        <v>1028</v>
      </c>
      <c r="D221" s="40">
        <v>1338</v>
      </c>
    </row>
    <row r="222" spans="1:6">
      <c r="A222" s="19">
        <v>2008</v>
      </c>
      <c r="B222" s="39">
        <v>1776</v>
      </c>
      <c r="C222" s="40">
        <v>1019</v>
      </c>
      <c r="D222" s="40">
        <v>1444</v>
      </c>
    </row>
    <row r="223" spans="1:6">
      <c r="A223" s="19">
        <v>2009</v>
      </c>
      <c r="B223" s="39">
        <v>1762</v>
      </c>
      <c r="C223" s="40">
        <v>1193</v>
      </c>
      <c r="D223" s="40">
        <v>1514</v>
      </c>
    </row>
    <row r="224" spans="1:6">
      <c r="A224" s="19">
        <v>2010</v>
      </c>
      <c r="B224" s="39">
        <v>1833</v>
      </c>
      <c r="C224" s="40">
        <v>1094</v>
      </c>
      <c r="D224" s="40">
        <v>1505</v>
      </c>
    </row>
    <row r="225" spans="1:7">
      <c r="A225" s="19">
        <v>2011</v>
      </c>
      <c r="B225" s="39">
        <v>1922</v>
      </c>
      <c r="C225" s="40">
        <v>1214</v>
      </c>
      <c r="D225" s="40">
        <v>1600</v>
      </c>
    </row>
    <row r="226" spans="1:7">
      <c r="A226" s="19">
        <v>2012</v>
      </c>
      <c r="B226" s="39">
        <v>2061</v>
      </c>
      <c r="C226" s="40">
        <v>1387</v>
      </c>
      <c r="D226" s="40">
        <v>1758</v>
      </c>
    </row>
    <row r="227" spans="1:7">
      <c r="A227" s="19">
        <v>2013</v>
      </c>
      <c r="B227" s="39">
        <v>2025</v>
      </c>
      <c r="C227" s="40">
        <v>1368</v>
      </c>
      <c r="D227" s="40">
        <v>1727</v>
      </c>
    </row>
    <row r="228" spans="1:7">
      <c r="A228" s="19">
        <v>2014</v>
      </c>
      <c r="B228" s="39">
        <v>2159</v>
      </c>
      <c r="C228" s="40">
        <v>1435</v>
      </c>
      <c r="D228" s="40">
        <v>1833</v>
      </c>
    </row>
    <row r="229" spans="1:7">
      <c r="A229" s="19">
        <v>2015</v>
      </c>
      <c r="B229" s="39">
        <v>2281</v>
      </c>
      <c r="C229" s="40">
        <v>1608</v>
      </c>
      <c r="D229" s="40">
        <v>1985</v>
      </c>
    </row>
    <row r="230" spans="1:7">
      <c r="A230" s="19">
        <v>2016</v>
      </c>
      <c r="B230" s="39">
        <v>2370</v>
      </c>
      <c r="C230" s="40">
        <v>1693</v>
      </c>
      <c r="D230" s="40">
        <v>2066</v>
      </c>
    </row>
    <row r="231" spans="1:7">
      <c r="A231" s="20">
        <v>2017</v>
      </c>
      <c r="B231" s="41">
        <v>2381</v>
      </c>
      <c r="C231" s="42">
        <v>1691</v>
      </c>
      <c r="D231" s="42">
        <v>2068</v>
      </c>
    </row>
    <row r="236" spans="1:7" ht="60">
      <c r="A236" s="47"/>
      <c r="B236" s="49" t="s">
        <v>23</v>
      </c>
      <c r="C236" s="30" t="s">
        <v>11</v>
      </c>
      <c r="D236" s="30" t="s">
        <v>12</v>
      </c>
      <c r="E236" s="30" t="s">
        <v>13</v>
      </c>
      <c r="F236" s="31" t="s">
        <v>14</v>
      </c>
      <c r="G236" s="31" t="s">
        <v>22</v>
      </c>
    </row>
    <row r="237" spans="1:7">
      <c r="A237" s="19">
        <v>2007</v>
      </c>
      <c r="B237" s="52">
        <v>548</v>
      </c>
      <c r="C237" s="58">
        <v>653</v>
      </c>
      <c r="D237" s="58">
        <v>893</v>
      </c>
      <c r="E237" s="58">
        <v>1308</v>
      </c>
      <c r="F237" s="59">
        <v>2472</v>
      </c>
      <c r="G237" s="40">
        <v>1338</v>
      </c>
    </row>
    <row r="238" spans="1:7">
      <c r="A238" s="19">
        <v>2008</v>
      </c>
      <c r="B238" s="52">
        <v>556</v>
      </c>
      <c r="C238" s="58">
        <v>733</v>
      </c>
      <c r="D238" s="58">
        <v>984</v>
      </c>
      <c r="E238" s="58">
        <v>1445</v>
      </c>
      <c r="F238" s="59">
        <v>2681</v>
      </c>
      <c r="G238" s="40">
        <v>1444</v>
      </c>
    </row>
    <row r="239" spans="1:7">
      <c r="A239" s="19">
        <v>2009</v>
      </c>
      <c r="B239" s="52">
        <v>467</v>
      </c>
      <c r="C239" s="58">
        <v>767</v>
      </c>
      <c r="D239" s="58">
        <v>1047</v>
      </c>
      <c r="E239" s="58">
        <v>1551</v>
      </c>
      <c r="F239" s="59">
        <v>2720</v>
      </c>
      <c r="G239" s="40">
        <v>1514</v>
      </c>
    </row>
    <row r="240" spans="1:7">
      <c r="A240" s="19">
        <v>2010</v>
      </c>
      <c r="B240" s="52">
        <v>579</v>
      </c>
      <c r="C240" s="58">
        <v>857</v>
      </c>
      <c r="D240" s="58">
        <v>1120</v>
      </c>
      <c r="E240" s="58">
        <v>1475</v>
      </c>
      <c r="F240" s="59">
        <v>2787</v>
      </c>
      <c r="G240" s="40">
        <v>1505</v>
      </c>
    </row>
    <row r="241" spans="1:7">
      <c r="A241" s="19">
        <v>2011</v>
      </c>
      <c r="B241" s="52">
        <v>613</v>
      </c>
      <c r="C241" s="58">
        <v>883</v>
      </c>
      <c r="D241" s="58">
        <v>1139</v>
      </c>
      <c r="E241" s="58">
        <v>1510</v>
      </c>
      <c r="F241" s="59">
        <v>2993</v>
      </c>
      <c r="G241" s="40">
        <v>1600</v>
      </c>
    </row>
    <row r="242" spans="1:7">
      <c r="A242" s="19">
        <v>2012</v>
      </c>
      <c r="B242" s="52">
        <v>591</v>
      </c>
      <c r="C242" s="58">
        <v>939</v>
      </c>
      <c r="D242" s="58">
        <v>1322</v>
      </c>
      <c r="E242" s="58">
        <v>1628</v>
      </c>
      <c r="F242" s="59">
        <v>3109</v>
      </c>
      <c r="G242" s="40">
        <v>1758</v>
      </c>
    </row>
    <row r="243" spans="1:7">
      <c r="A243" s="19">
        <v>2013</v>
      </c>
      <c r="B243" s="52">
        <v>756</v>
      </c>
      <c r="C243" s="58">
        <v>927</v>
      </c>
      <c r="D243" s="58">
        <v>1285</v>
      </c>
      <c r="E243" s="58">
        <v>1566</v>
      </c>
      <c r="F243" s="59">
        <v>3092</v>
      </c>
      <c r="G243" s="40">
        <v>1727</v>
      </c>
    </row>
    <row r="244" spans="1:7">
      <c r="A244" s="19">
        <v>2014</v>
      </c>
      <c r="B244" s="52">
        <v>548</v>
      </c>
      <c r="C244" s="58">
        <v>1027</v>
      </c>
      <c r="D244" s="58">
        <v>1298</v>
      </c>
      <c r="E244" s="58">
        <v>1815</v>
      </c>
      <c r="F244" s="59">
        <v>3265</v>
      </c>
      <c r="G244" s="40">
        <v>1833</v>
      </c>
    </row>
    <row r="245" spans="1:7">
      <c r="A245" s="19">
        <v>2015</v>
      </c>
      <c r="B245" s="52">
        <v>681</v>
      </c>
      <c r="C245" s="58">
        <v>1221</v>
      </c>
      <c r="D245" s="58">
        <v>1430</v>
      </c>
      <c r="E245" s="58">
        <v>2045</v>
      </c>
      <c r="F245" s="59">
        <v>3476</v>
      </c>
      <c r="G245" s="40">
        <v>1985</v>
      </c>
    </row>
    <row r="246" spans="1:7">
      <c r="A246" s="19">
        <v>2016</v>
      </c>
      <c r="B246" s="53">
        <v>1689</v>
      </c>
      <c r="C246" s="58">
        <v>1194</v>
      </c>
      <c r="D246" s="58">
        <v>1479</v>
      </c>
      <c r="E246" s="58">
        <v>1920</v>
      </c>
      <c r="F246" s="59">
        <v>3706</v>
      </c>
      <c r="G246" s="40">
        <v>2066</v>
      </c>
    </row>
    <row r="247" spans="1:7">
      <c r="A247" s="20">
        <v>2017</v>
      </c>
      <c r="B247" s="60">
        <v>868</v>
      </c>
      <c r="C247" s="61">
        <v>1086</v>
      </c>
      <c r="D247" s="61">
        <v>1507</v>
      </c>
      <c r="E247" s="61">
        <v>1885</v>
      </c>
      <c r="F247" s="62">
        <v>3821</v>
      </c>
      <c r="G247" s="42">
        <v>2068</v>
      </c>
    </row>
    <row r="251" spans="1:7" ht="30">
      <c r="A251" s="47"/>
      <c r="B251" s="30" t="s">
        <v>39</v>
      </c>
      <c r="C251" s="30" t="s">
        <v>40</v>
      </c>
      <c r="D251" s="30" t="s">
        <v>17</v>
      </c>
      <c r="E251" s="30" t="s">
        <v>18</v>
      </c>
      <c r="F251" s="31" t="s">
        <v>41</v>
      </c>
      <c r="G251" s="31" t="s">
        <v>22</v>
      </c>
    </row>
    <row r="252" spans="1:7">
      <c r="A252" s="19">
        <v>2007</v>
      </c>
      <c r="B252" s="39">
        <v>1503</v>
      </c>
      <c r="C252" s="39">
        <v>1546</v>
      </c>
      <c r="D252" s="39">
        <v>1182</v>
      </c>
      <c r="E252" s="39">
        <v>1170</v>
      </c>
      <c r="F252" s="40">
        <v>1348</v>
      </c>
      <c r="G252" s="40">
        <v>1338</v>
      </c>
    </row>
    <row r="253" spans="1:7">
      <c r="A253" s="19">
        <v>2008</v>
      </c>
      <c r="B253" s="39">
        <v>1911</v>
      </c>
      <c r="C253" s="39">
        <v>1621</v>
      </c>
      <c r="D253" s="39">
        <v>1660</v>
      </c>
      <c r="E253" s="39">
        <v>1065</v>
      </c>
      <c r="F253" s="40">
        <v>1481</v>
      </c>
      <c r="G253" s="40">
        <v>1444</v>
      </c>
    </row>
    <row r="254" spans="1:7">
      <c r="A254" s="19">
        <v>2009</v>
      </c>
      <c r="B254" s="39">
        <v>1774</v>
      </c>
      <c r="C254" s="39">
        <v>1629</v>
      </c>
      <c r="D254" s="39">
        <v>1690</v>
      </c>
      <c r="E254" s="39">
        <v>1182</v>
      </c>
      <c r="F254" s="40">
        <v>1563</v>
      </c>
      <c r="G254" s="40">
        <v>1514</v>
      </c>
    </row>
    <row r="255" spans="1:7">
      <c r="A255" s="19">
        <v>2010</v>
      </c>
      <c r="B255" s="39">
        <v>1552</v>
      </c>
      <c r="C255" s="39">
        <v>1610</v>
      </c>
      <c r="D255" s="39">
        <v>1704</v>
      </c>
      <c r="E255" s="39">
        <v>1215</v>
      </c>
      <c r="F255" s="40">
        <v>1563</v>
      </c>
      <c r="G255" s="40">
        <v>1505</v>
      </c>
    </row>
    <row r="256" spans="1:7">
      <c r="A256" s="19">
        <v>2011</v>
      </c>
      <c r="B256" s="39">
        <v>2106</v>
      </c>
      <c r="C256" s="39">
        <v>1659</v>
      </c>
      <c r="D256" s="39">
        <v>1668</v>
      </c>
      <c r="E256" s="39">
        <v>1404</v>
      </c>
      <c r="F256" s="40">
        <v>1610</v>
      </c>
      <c r="G256" s="40">
        <v>1600</v>
      </c>
    </row>
    <row r="257" spans="1:7">
      <c r="A257" s="19">
        <v>2012</v>
      </c>
      <c r="B257" s="39">
        <v>1994</v>
      </c>
      <c r="C257" s="39">
        <v>1585</v>
      </c>
      <c r="D257" s="39">
        <v>1828</v>
      </c>
      <c r="E257" s="39">
        <v>1419</v>
      </c>
      <c r="F257" s="40">
        <v>1922</v>
      </c>
      <c r="G257" s="40">
        <v>1758</v>
      </c>
    </row>
    <row r="258" spans="1:7">
      <c r="A258" s="19">
        <v>2013</v>
      </c>
      <c r="B258" s="39">
        <v>1852</v>
      </c>
      <c r="C258" s="39">
        <v>1713</v>
      </c>
      <c r="D258" s="39">
        <v>2084</v>
      </c>
      <c r="E258" s="39">
        <v>1544</v>
      </c>
      <c r="F258" s="40">
        <v>1748</v>
      </c>
      <c r="G258" s="40">
        <v>1727</v>
      </c>
    </row>
    <row r="259" spans="1:7">
      <c r="A259" s="19">
        <v>2014</v>
      </c>
      <c r="B259" s="39">
        <v>1798</v>
      </c>
      <c r="C259" s="39">
        <v>1646</v>
      </c>
      <c r="D259" s="39">
        <v>2121</v>
      </c>
      <c r="E259" s="39">
        <v>1469</v>
      </c>
      <c r="F259" s="40">
        <v>1989</v>
      </c>
      <c r="G259" s="40">
        <v>1833</v>
      </c>
    </row>
    <row r="260" spans="1:7">
      <c r="A260" s="19">
        <v>2015</v>
      </c>
      <c r="B260" s="39">
        <v>2065</v>
      </c>
      <c r="C260" s="39">
        <v>1937</v>
      </c>
      <c r="D260" s="39">
        <v>2666</v>
      </c>
      <c r="E260" s="39">
        <v>1620</v>
      </c>
      <c r="F260" s="40">
        <v>2017</v>
      </c>
      <c r="G260" s="40">
        <v>1985</v>
      </c>
    </row>
    <row r="261" spans="1:7">
      <c r="A261" s="19">
        <v>2016</v>
      </c>
      <c r="B261" s="39">
        <v>2167</v>
      </c>
      <c r="C261" s="39">
        <v>1979</v>
      </c>
      <c r="D261" s="39">
        <v>2233</v>
      </c>
      <c r="E261" s="39">
        <v>1780</v>
      </c>
      <c r="F261" s="40">
        <v>2154</v>
      </c>
      <c r="G261" s="40">
        <v>2066</v>
      </c>
    </row>
    <row r="262" spans="1:7">
      <c r="A262" s="20">
        <v>2017</v>
      </c>
      <c r="B262" s="41">
        <v>1988</v>
      </c>
      <c r="C262" s="41">
        <v>2167</v>
      </c>
      <c r="D262" s="41">
        <v>2097</v>
      </c>
      <c r="E262" s="41">
        <v>1574</v>
      </c>
      <c r="F262" s="42">
        <v>2229</v>
      </c>
      <c r="G262" s="42">
        <v>2068</v>
      </c>
    </row>
  </sheetData>
  <mergeCells count="5">
    <mergeCell ref="B204:F204"/>
    <mergeCell ref="B124:D124"/>
    <mergeCell ref="E124:G124"/>
    <mergeCell ref="B35:F35"/>
    <mergeCell ref="B64:F6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 Socioeconómico Laboral Lima Norte</dc:creator>
  <cp:lastModifiedBy>Valued Acer Customer</cp:lastModifiedBy>
  <dcterms:created xsi:type="dcterms:W3CDTF">2018-11-21T13:42:16Z</dcterms:created>
  <dcterms:modified xsi:type="dcterms:W3CDTF">2019-01-29T15:58:08Z</dcterms:modified>
</cp:coreProperties>
</file>